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<sst xmlns="http://schemas.openxmlformats.org/spreadsheetml/2006/main" count="157" uniqueCount="125">
  <si>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</si>
  <si>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</si>
  <si>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</si>
  <si>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</si>
  <si>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</si>
  <si>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</si>
  <si>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</si>
  <si>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</si>
  <si>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</si>
  <si>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</si>
  <si>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</si>
  <si>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</si>
  <si>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</si>
  <si>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</si>
  <si>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</si>
  <si>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</si>
  <si>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</si>
  <si>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</si>
  <si>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</si>
  <si>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</si>
  <si>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</si>
  <si>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</si>
  <si>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</si>
  <si>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</si>
  <si>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</si>
  <si>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</si>
  <si>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</si>
  <si>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</si>
  <si>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</si>
  <si>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</si>
  <si>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</si>
  <si>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</si>
  <si>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</si>
  <si>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</si>
  <si>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</si>
  <si>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</si>
  <si>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</si>
  <si>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</si>
  <si>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</si>
  <si>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</si>
  <si>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</si>
  <si>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</si>
  <si>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</si>
  <si>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</si>
  <si>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</si>
  <si>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</si>
  <si>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</si>
  <si>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</si>
  <si>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</si>
  <si>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</si>
  <si>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</si>
  <si>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</si>
  <si>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ФК.00</t>
  </si>
  <si>
    <t>Всего:</t>
  </si>
  <si>
    <t>ГИА.00</t>
  </si>
  <si>
    <t>Государственная итоговая аттестация</t>
  </si>
  <si>
    <t>Консультации на учебную группу по 100 часов в год (всего 300 часов)</t>
  </si>
  <si>
    <t>Промежуточная аттестация (экзамены) 5 недель – 180 часов</t>
  </si>
  <si>
    <t>Государственная итоговая аттестация 2  недели -72 часа</t>
  </si>
  <si>
    <t>Выпускная квалификационная работа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</si>
  <si>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</si>
  <si>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</si>
  <si>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</si>
  <si>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</si>
  <si>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</si>
  <si>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</si>
  <si>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</si>
  <si>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</si>
  <si>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</si>
  <si>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курсам и семестрам(часов в семестр)</t>
  </si>
  <si>
    <t>Контр,лаб.и прак. занятий</t>
  </si>
  <si>
    <t xml:space="preserve">ОП.00 </t>
  </si>
  <si>
    <t xml:space="preserve">Общепрофессиональный учебный цикл </t>
  </si>
  <si>
    <t>Основы черчения</t>
  </si>
  <si>
    <t>Основы электротехники и микроэлектроники</t>
  </si>
  <si>
    <t>Основы технической механики</t>
  </si>
  <si>
    <t>Допуски и технические измерения</t>
  </si>
  <si>
    <t>Основы материаловедения</t>
  </si>
  <si>
    <t>Основы автоматизации производства</t>
  </si>
  <si>
    <t>Безопасность жизнедеятельности</t>
  </si>
  <si>
    <t>Охрана труда (вариативная часть)</t>
  </si>
  <si>
    <t>Профессиональный учебный  цикл</t>
  </si>
  <si>
    <t>Выполнение слесарных и слесарно-сборочных работ</t>
  </si>
  <si>
    <t>Технология слесарных и слесарно-сборочных работ</t>
  </si>
  <si>
    <t>Выполнение электромонтажных работ с контрольно-измерительными приборами и средствами автоматики</t>
  </si>
  <si>
    <t>Технология электромонтажных работ</t>
  </si>
  <si>
    <t>Сборка, ремонт, регулировка контрольно-измерительных приборов и систем автоматики</t>
  </si>
  <si>
    <t>Технология сборки, ремонта, регулировки контрольно-измерительных приборов и систем автоматики</t>
  </si>
  <si>
    <t>МДК.03.02</t>
  </si>
  <si>
    <t>Технология проведения стандартных      испытаний, метрологических поверок средств измерений и элементов систем автоматики</t>
  </si>
  <si>
    <t xml:space="preserve">          2. План учебного процесса.15.01.20  Слесарь по контрольно-измерительным приборам и  автоматике  </t>
  </si>
  <si>
    <t>Астрономия</t>
  </si>
  <si>
    <t>Математика</t>
  </si>
  <si>
    <t>Родной язык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</si>
  <si>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</si>
  <si>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</si>
  <si>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</si>
  <si>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</si>
  <si>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</si>
  <si>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</si>
  <si>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</si>
  <si>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</si>
  <si>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,,,,ДЗ</t>
  </si>
  <si>
    <t>,ДЗ</t>
  </si>
  <si>
    <t>,,Э</t>
  </si>
  <si>
    <t>,,ДЗ</t>
  </si>
  <si>
    <t>,,,КЭ</t>
  </si>
  <si>
    <t>,,,,,КЭ</t>
  </si>
  <si>
    <t>,,,,,ДФК*</t>
  </si>
  <si>
    <t>ДФК*</t>
  </si>
  <si>
    <t>другие формы контроля (защита отчета по практике)</t>
  </si>
  <si>
    <t>Россия в мире (история, обществознание)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</si>
  <si>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</si>
  <si>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</si>
  <si>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</si>
  <si>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УД по выбору обучающегося</t>
  </si>
  <si>
    <t>Индивидуальный проект</t>
  </si>
  <si>
    <t>ПА.00</t>
  </si>
  <si>
    <t xml:space="preserve">Промежуточная аттестация </t>
  </si>
  <si>
    <t>,,,ДЗ</t>
  </si>
  <si>
    <t>,,,,,ДЗ</t>
  </si>
  <si>
    <t>,,,,ДФК*</t>
  </si>
  <si>
    <t>,,,ДФК*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</si>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</sst>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sz val="8"/>
      <color rgb="FFFF0000"/>
      <name val="Times New Roman"/>
      <family val="1"/>
    </font>
    <font>
      <sz val="6"/>
      <color theme="1"/>
      <name val="Calibri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62" fillId="0" borderId="11" xfId="0" applyFont="1" applyBorder="1" applyAlignment="1">
      <alignment vertical="top" textRotation="90" wrapText="1"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61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61" fillId="0" borderId="12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8" fillId="0" borderId="12" xfId="0" applyFont="1" applyBorder="1" applyAlignment="1">
      <alignment horizontal="center" vertical="top" wrapText="1"/>
    </xf>
    <xf numFmtId="0" fontId="57" fillId="0" borderId="19" xfId="0" applyFont="1" applyBorder="1" applyAlignment="1">
      <alignment vertical="top" wrapText="1"/>
    </xf>
    <xf numFmtId="0" fontId="58" fillId="0" borderId="20" xfId="0" applyFont="1" applyBorder="1" applyAlignment="1">
      <alignment horizontal="center" vertical="top" wrapText="1"/>
    </xf>
    <xf numFmtId="0" fontId="60" fillId="0" borderId="21" xfId="0" applyFont="1" applyBorder="1" applyAlignment="1">
      <alignment vertical="top" wrapText="1"/>
    </xf>
    <xf numFmtId="0" fontId="61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57" fillId="0" borderId="2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61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right" vertical="center" wrapText="1"/>
    </xf>
    <xf numFmtId="0" fontId="57" fillId="0" borderId="22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vertical="center" textRotation="90" wrapText="1"/>
    </xf>
    <xf numFmtId="0" fontId="58" fillId="0" borderId="10" xfId="0" applyFont="1" applyBorder="1" applyAlignment="1">
      <alignment horizontal="center" textRotation="90" wrapText="1"/>
    </xf>
    <xf numFmtId="0" fontId="68" fillId="0" borderId="10" xfId="0" applyFont="1" applyBorder="1" applyAlignment="1">
      <alignment horizontal="center" textRotation="90" wrapText="1"/>
    </xf>
    <xf numFmtId="0" fontId="68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64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0" xfId="0" applyBorder="1" applyAlignment="1">
      <alignment vertical="center" textRotation="90" wrapText="1"/>
    </xf>
    <xf numFmtId="0" fontId="69" fillId="0" borderId="15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textRotation="90" wrapText="1"/>
    </xf>
    <xf numFmtId="0" fontId="69" fillId="0" borderId="14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textRotation="90" wrapText="1"/>
    </xf>
    <xf numFmtId="0" fontId="59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Layout" zoomScale="130" zoomScaleNormal="140" zoomScalePageLayoutView="130" workbookViewId="0" topLeftCell="A49">
      <selection activeCell="F68" sqref="F68"/>
    </sheetView>
  </sheetViews>
  <sheetFormatPr defaultColWidth="9.140625" defaultRowHeight="15"/>
  <cols>
    <col min="1" max="1" width="5.00390625" style="0" customWidth="1"/>
    <col min="2" max="2" width="32.28125" style="0" customWidth="1"/>
    <col min="3" max="3" width="4.8515625" style="0" customWidth="1"/>
    <col min="4" max="4" width="4.57421875" style="0" customWidth="1"/>
    <col min="5" max="5" width="5.00390625" style="0" customWidth="1"/>
    <col min="6" max="6" width="4.421875" style="0" customWidth="1"/>
    <col min="7" max="7" width="4.7109375" style="0" customWidth="1"/>
    <col min="8" max="8" width="4.140625" style="0" customWidth="1"/>
    <col min="9" max="9" width="4.421875" style="0" customWidth="1"/>
    <col min="10" max="10" width="4.28125" style="0" customWidth="1"/>
    <col min="11" max="11" width="4.57421875" style="0" customWidth="1"/>
    <col min="12" max="13" width="4.7109375" style="0" customWidth="1"/>
    <col min="14" max="14" width="5.00390625" style="0" customWidth="1"/>
  </cols>
  <sheetData>
    <row r="1" spans="1:14" ht="15">
      <c r="A1" s="13" t="s">
        <v>90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>
        <v>2021</v>
      </c>
      <c r="N1" s="2"/>
    </row>
    <row r="2" spans="1:14" ht="10.5" customHeight="1">
      <c r="A2" s="106" t="s">
        <v>0</v>
      </c>
      <c r="B2" s="106" t="s">
        <v>1</v>
      </c>
      <c r="C2" s="94" t="s">
        <v>65</v>
      </c>
      <c r="D2" s="97" t="s">
        <v>2</v>
      </c>
      <c r="E2" s="97"/>
      <c r="F2" s="97"/>
      <c r="G2" s="97"/>
      <c r="H2" s="97"/>
      <c r="I2" s="88" t="s">
        <v>67</v>
      </c>
      <c r="J2" s="88"/>
      <c r="K2" s="88"/>
      <c r="L2" s="88"/>
      <c r="M2" s="88"/>
      <c r="N2" s="88"/>
    </row>
    <row r="3" spans="1:14" ht="9" customHeight="1">
      <c r="A3" s="106"/>
      <c r="B3" s="106"/>
      <c r="C3" s="95"/>
      <c r="D3" s="97"/>
      <c r="E3" s="97"/>
      <c r="F3" s="97"/>
      <c r="G3" s="97"/>
      <c r="H3" s="97"/>
      <c r="I3" s="89" t="s">
        <v>69</v>
      </c>
      <c r="J3" s="90"/>
      <c r="K3" s="90"/>
      <c r="L3" s="90"/>
      <c r="M3" s="90"/>
      <c r="N3" s="91"/>
    </row>
    <row r="4" spans="1:14" ht="15">
      <c r="A4" s="106"/>
      <c r="B4" s="106"/>
      <c r="C4" s="95"/>
      <c r="D4" s="107" t="s">
        <v>3</v>
      </c>
      <c r="E4" s="107" t="s">
        <v>66</v>
      </c>
      <c r="F4" s="97" t="s">
        <v>4</v>
      </c>
      <c r="G4" s="97"/>
      <c r="H4" s="97"/>
      <c r="I4" s="88" t="s">
        <v>5</v>
      </c>
      <c r="J4" s="88"/>
      <c r="K4" s="88" t="s">
        <v>6</v>
      </c>
      <c r="L4" s="88"/>
      <c r="M4" s="88" t="s">
        <v>7</v>
      </c>
      <c r="N4" s="88"/>
    </row>
    <row r="5" spans="1:14" ht="9.75" customHeight="1">
      <c r="A5" s="106"/>
      <c r="B5" s="106"/>
      <c r="C5" s="95"/>
      <c r="D5" s="107"/>
      <c r="E5" s="112"/>
      <c r="F5" s="92" t="s">
        <v>8</v>
      </c>
      <c r="G5" s="97" t="s">
        <v>9</v>
      </c>
      <c r="H5" s="97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</row>
    <row r="6" spans="1:14" ht="10.5" customHeight="1">
      <c r="A6" s="106"/>
      <c r="B6" s="106"/>
      <c r="C6" s="95"/>
      <c r="D6" s="107"/>
      <c r="E6" s="112"/>
      <c r="F6" s="93"/>
      <c r="G6" s="97"/>
      <c r="H6" s="97"/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1:14" ht="9" customHeight="1">
      <c r="A7" s="106"/>
      <c r="B7" s="106"/>
      <c r="C7" s="95"/>
      <c r="D7" s="107"/>
      <c r="E7" s="112"/>
      <c r="F7" s="93"/>
      <c r="G7" s="94" t="s">
        <v>11</v>
      </c>
      <c r="H7" s="92" t="s">
        <v>70</v>
      </c>
      <c r="I7" s="5">
        <v>17</v>
      </c>
      <c r="J7" s="5">
        <v>24</v>
      </c>
      <c r="K7" s="5">
        <v>16</v>
      </c>
      <c r="L7" s="5">
        <v>23</v>
      </c>
      <c r="M7" s="5">
        <v>15</v>
      </c>
      <c r="N7" s="5">
        <v>21</v>
      </c>
    </row>
    <row r="8" spans="1:14" ht="12" customHeight="1">
      <c r="A8" s="106"/>
      <c r="B8" s="106"/>
      <c r="C8" s="95"/>
      <c r="D8" s="107"/>
      <c r="E8" s="112"/>
      <c r="F8" s="93"/>
      <c r="G8" s="95"/>
      <c r="H8" s="96"/>
      <c r="I8" s="5" t="s">
        <v>12</v>
      </c>
      <c r="J8" s="5" t="s">
        <v>13</v>
      </c>
      <c r="K8" s="5" t="s">
        <v>12</v>
      </c>
      <c r="L8" s="5" t="s">
        <v>14</v>
      </c>
      <c r="M8" s="5" t="s">
        <v>12</v>
      </c>
      <c r="N8" s="5" t="s">
        <v>14</v>
      </c>
    </row>
    <row r="9" spans="1:14" ht="10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9" customHeight="1">
      <c r="A10" s="6" t="s">
        <v>15</v>
      </c>
      <c r="B10" s="9" t="s">
        <v>16</v>
      </c>
      <c r="C10" s="7"/>
      <c r="D10" s="8">
        <f>D11+D20+D24</f>
        <v>3058</v>
      </c>
      <c r="E10" s="8">
        <f>E20+E24+712</f>
        <v>1006</v>
      </c>
      <c r="F10" s="8">
        <f>F11+F20+F24</f>
        <v>2052</v>
      </c>
      <c r="G10" s="8">
        <f>G20+G24+1010</f>
        <v>1406</v>
      </c>
      <c r="H10" s="8">
        <f>414+H20+H24</f>
        <v>606</v>
      </c>
      <c r="I10" s="8">
        <f>I20+396+I24</f>
        <v>612</v>
      </c>
      <c r="J10" s="8">
        <f>540+J20+J24</f>
        <v>864</v>
      </c>
      <c r="K10" s="8">
        <f>K20+488</f>
        <v>576</v>
      </c>
      <c r="L10" s="41"/>
      <c r="M10" s="8"/>
      <c r="N10" s="41"/>
    </row>
    <row r="11" spans="1:15" ht="9.75" customHeight="1">
      <c r="A11" s="53"/>
      <c r="B11" s="9" t="s">
        <v>17</v>
      </c>
      <c r="C11" s="55"/>
      <c r="D11" s="8">
        <f>D12+D13+D14+D15+D16+D17+D18+D19</f>
        <v>2136</v>
      </c>
      <c r="E11" s="8">
        <f>E12+E13+E14+E15+E16+E17+E18+E19</f>
        <v>712</v>
      </c>
      <c r="F11" s="8">
        <f>F12+F13+F14+F15+F16+F17+F18+F19</f>
        <v>1424</v>
      </c>
      <c r="G11" s="8">
        <f>G12+G13+G14+G15+G16+G17+G18+G19</f>
        <v>1010</v>
      </c>
      <c r="H11" s="8">
        <f>H12+H16+H13+H14+H15+H17+H18+H19</f>
        <v>414</v>
      </c>
      <c r="I11" s="41">
        <f>I12+I13+I14+I15+I16+I17+I18+I19</f>
        <v>396</v>
      </c>
      <c r="J11" s="41">
        <f>J12+J13+J14+J15+J16+J17+J18+J19</f>
        <v>540</v>
      </c>
      <c r="K11" s="63">
        <f>K12+K13+K15+K16+K17</f>
        <v>488</v>
      </c>
      <c r="L11" s="49"/>
      <c r="M11" s="71"/>
      <c r="N11" s="49"/>
      <c r="O11" s="54"/>
    </row>
    <row r="12" spans="1:15" ht="11.25" customHeight="1">
      <c r="A12" s="52" t="s">
        <v>18</v>
      </c>
      <c r="B12" s="15" t="s">
        <v>19</v>
      </c>
      <c r="C12" s="7" t="s">
        <v>104</v>
      </c>
      <c r="D12" s="7">
        <v>210</v>
      </c>
      <c r="E12" s="7">
        <v>70</v>
      </c>
      <c r="F12" s="7">
        <v>140</v>
      </c>
      <c r="G12" s="7">
        <v>91</v>
      </c>
      <c r="H12" s="17">
        <v>49</v>
      </c>
      <c r="I12" s="80">
        <v>32</v>
      </c>
      <c r="J12" s="80">
        <v>26</v>
      </c>
      <c r="K12" s="64">
        <v>82</v>
      </c>
      <c r="L12" s="66"/>
      <c r="M12" s="67"/>
      <c r="N12" s="68"/>
      <c r="O12" s="69"/>
    </row>
    <row r="13" spans="1:15" ht="12" customHeight="1">
      <c r="A13" s="52" t="s">
        <v>20</v>
      </c>
      <c r="B13" s="15" t="s">
        <v>21</v>
      </c>
      <c r="C13" s="7" t="s">
        <v>105</v>
      </c>
      <c r="D13" s="7">
        <v>327</v>
      </c>
      <c r="E13" s="7">
        <v>109</v>
      </c>
      <c r="F13" s="7">
        <v>218</v>
      </c>
      <c r="G13" s="7">
        <v>171</v>
      </c>
      <c r="H13" s="17">
        <v>47</v>
      </c>
      <c r="I13" s="80">
        <v>50</v>
      </c>
      <c r="J13" s="80">
        <v>70</v>
      </c>
      <c r="K13" s="64">
        <v>98</v>
      </c>
      <c r="L13" s="66"/>
      <c r="M13" s="67"/>
      <c r="N13" s="68"/>
      <c r="O13" s="69"/>
    </row>
    <row r="14" spans="1:15" ht="10.5" customHeight="1">
      <c r="A14" s="52" t="s">
        <v>22</v>
      </c>
      <c r="B14" s="15" t="s">
        <v>23</v>
      </c>
      <c r="C14" s="7" t="s">
        <v>103</v>
      </c>
      <c r="D14" s="7">
        <v>189</v>
      </c>
      <c r="E14" s="7">
        <v>63</v>
      </c>
      <c r="F14" s="7">
        <v>126</v>
      </c>
      <c r="G14" s="7">
        <v>103</v>
      </c>
      <c r="H14" s="17">
        <v>23</v>
      </c>
      <c r="I14" s="80">
        <v>36</v>
      </c>
      <c r="J14" s="80">
        <v>90</v>
      </c>
      <c r="K14" s="64"/>
      <c r="L14" s="66"/>
      <c r="M14" s="67"/>
      <c r="N14" s="68"/>
      <c r="O14" s="69"/>
    </row>
    <row r="15" spans="1:15" ht="12" customHeight="1">
      <c r="A15" s="52" t="s">
        <v>24</v>
      </c>
      <c r="B15" s="38" t="s">
        <v>92</v>
      </c>
      <c r="C15" s="7" t="s">
        <v>104</v>
      </c>
      <c r="D15" s="7">
        <v>465</v>
      </c>
      <c r="E15" s="7">
        <v>155</v>
      </c>
      <c r="F15" s="7">
        <v>310</v>
      </c>
      <c r="G15" s="7">
        <v>280</v>
      </c>
      <c r="H15" s="17">
        <v>30</v>
      </c>
      <c r="I15" s="80">
        <v>78</v>
      </c>
      <c r="J15" s="80">
        <v>74</v>
      </c>
      <c r="K15" s="64">
        <v>158</v>
      </c>
      <c r="L15" s="66"/>
      <c r="M15" s="67"/>
      <c r="N15" s="68"/>
      <c r="O15" s="69"/>
    </row>
    <row r="16" spans="1:15" ht="11.25" customHeight="1">
      <c r="A16" s="52" t="s">
        <v>25</v>
      </c>
      <c r="B16" s="15" t="s">
        <v>111</v>
      </c>
      <c r="C16" s="7" t="s">
        <v>105</v>
      </c>
      <c r="D16" s="7">
        <v>474</v>
      </c>
      <c r="E16" s="7">
        <v>158</v>
      </c>
      <c r="F16" s="7">
        <v>316</v>
      </c>
      <c r="G16" s="7">
        <v>254</v>
      </c>
      <c r="H16" s="17">
        <v>62</v>
      </c>
      <c r="I16" s="80">
        <v>76</v>
      </c>
      <c r="J16" s="80">
        <v>142</v>
      </c>
      <c r="K16" s="64">
        <v>98</v>
      </c>
      <c r="L16" s="66"/>
      <c r="M16" s="67"/>
      <c r="N16" s="68"/>
      <c r="O16" s="69"/>
    </row>
    <row r="17" spans="1:15" ht="11.25" customHeight="1">
      <c r="A17" s="52" t="s">
        <v>26</v>
      </c>
      <c r="B17" s="15" t="s">
        <v>31</v>
      </c>
      <c r="C17" s="7" t="s">
        <v>105</v>
      </c>
      <c r="D17" s="7">
        <v>288</v>
      </c>
      <c r="E17" s="7">
        <v>96</v>
      </c>
      <c r="F17" s="7">
        <v>192</v>
      </c>
      <c r="G17" s="7">
        <v>8</v>
      </c>
      <c r="H17" s="17">
        <v>184</v>
      </c>
      <c r="I17" s="80">
        <v>60</v>
      </c>
      <c r="J17" s="80">
        <v>80</v>
      </c>
      <c r="K17" s="64">
        <v>52</v>
      </c>
      <c r="L17" s="66"/>
      <c r="M17" s="67"/>
      <c r="N17" s="68"/>
      <c r="O17" s="69"/>
    </row>
    <row r="18" spans="1:15" ht="12" customHeight="1">
      <c r="A18" s="56" t="s">
        <v>27</v>
      </c>
      <c r="B18" s="15" t="s">
        <v>33</v>
      </c>
      <c r="C18" s="7" t="s">
        <v>103</v>
      </c>
      <c r="D18" s="7">
        <v>114</v>
      </c>
      <c r="E18" s="7">
        <v>38</v>
      </c>
      <c r="F18" s="7">
        <v>76</v>
      </c>
      <c r="G18" s="7">
        <v>67</v>
      </c>
      <c r="H18" s="17">
        <v>9</v>
      </c>
      <c r="I18" s="80">
        <v>40</v>
      </c>
      <c r="J18" s="80">
        <v>36</v>
      </c>
      <c r="K18" s="64"/>
      <c r="L18" s="66"/>
      <c r="M18" s="67"/>
      <c r="N18" s="68"/>
      <c r="O18" s="69"/>
    </row>
    <row r="19" spans="1:15" ht="12" customHeight="1">
      <c r="A19" s="32" t="s">
        <v>28</v>
      </c>
      <c r="B19" s="57" t="s">
        <v>91</v>
      </c>
      <c r="C19" s="7" t="s">
        <v>103</v>
      </c>
      <c r="D19" s="7">
        <v>69</v>
      </c>
      <c r="E19" s="7">
        <v>23</v>
      </c>
      <c r="F19" s="7">
        <v>46</v>
      </c>
      <c r="G19" s="7">
        <v>36</v>
      </c>
      <c r="H19" s="17">
        <v>10</v>
      </c>
      <c r="I19" s="80">
        <v>24</v>
      </c>
      <c r="J19" s="80">
        <v>22</v>
      </c>
      <c r="K19" s="64"/>
      <c r="L19" s="66"/>
      <c r="M19" s="67"/>
      <c r="N19" s="68"/>
      <c r="O19" s="69"/>
    </row>
    <row r="20" spans="1:15" ht="12" customHeight="1">
      <c r="A20" s="58"/>
      <c r="B20" s="59" t="s">
        <v>112</v>
      </c>
      <c r="C20" s="36"/>
      <c r="D20" s="49">
        <f aca="true" t="shared" si="0" ref="D20:J20">D21+D22+D23</f>
        <v>777</v>
      </c>
      <c r="E20" s="49">
        <f t="shared" si="0"/>
        <v>259</v>
      </c>
      <c r="F20" s="49">
        <f t="shared" si="0"/>
        <v>518</v>
      </c>
      <c r="G20" s="49">
        <f t="shared" si="0"/>
        <v>338</v>
      </c>
      <c r="H20" s="49">
        <f t="shared" si="0"/>
        <v>180</v>
      </c>
      <c r="I20" s="60">
        <f t="shared" si="0"/>
        <v>156</v>
      </c>
      <c r="J20" s="60">
        <f t="shared" si="0"/>
        <v>274</v>
      </c>
      <c r="K20" s="65">
        <f>K22</f>
        <v>88</v>
      </c>
      <c r="L20" s="66"/>
      <c r="M20" s="72"/>
      <c r="N20" s="73"/>
      <c r="O20" s="70"/>
    </row>
    <row r="21" spans="1:15" ht="12" customHeight="1">
      <c r="A21" s="32" t="s">
        <v>29</v>
      </c>
      <c r="B21" s="38" t="s">
        <v>113</v>
      </c>
      <c r="C21" s="7" t="s">
        <v>103</v>
      </c>
      <c r="D21" s="43">
        <v>162</v>
      </c>
      <c r="E21" s="43">
        <v>54</v>
      </c>
      <c r="F21" s="43">
        <v>108</v>
      </c>
      <c r="G21" s="43">
        <v>55</v>
      </c>
      <c r="H21" s="43">
        <v>53</v>
      </c>
      <c r="I21" s="80">
        <v>40</v>
      </c>
      <c r="J21" s="80">
        <v>68</v>
      </c>
      <c r="K21" s="64"/>
      <c r="L21" s="66"/>
      <c r="M21" s="67"/>
      <c r="N21" s="68"/>
      <c r="O21" s="69"/>
    </row>
    <row r="22" spans="1:15" ht="11.25" customHeight="1">
      <c r="A22" s="30" t="s">
        <v>30</v>
      </c>
      <c r="B22" s="61" t="s">
        <v>114</v>
      </c>
      <c r="C22" s="43" t="s">
        <v>104</v>
      </c>
      <c r="D22" s="43">
        <v>495</v>
      </c>
      <c r="E22" s="43">
        <v>165</v>
      </c>
      <c r="F22" s="43">
        <v>330</v>
      </c>
      <c r="G22" s="43">
        <v>243</v>
      </c>
      <c r="H22" s="62">
        <v>87</v>
      </c>
      <c r="I22" s="80">
        <v>76</v>
      </c>
      <c r="J22" s="80">
        <v>166</v>
      </c>
      <c r="K22" s="64">
        <v>88</v>
      </c>
      <c r="L22" s="66"/>
      <c r="M22" s="67"/>
      <c r="N22" s="68"/>
      <c r="O22" s="69"/>
    </row>
    <row r="23" spans="1:15" ht="12" customHeight="1">
      <c r="A23" s="52" t="s">
        <v>32</v>
      </c>
      <c r="B23" s="40" t="s">
        <v>93</v>
      </c>
      <c r="C23" s="36" t="s">
        <v>103</v>
      </c>
      <c r="D23" s="36">
        <v>120</v>
      </c>
      <c r="E23" s="36">
        <v>40</v>
      </c>
      <c r="F23" s="36">
        <v>80</v>
      </c>
      <c r="G23" s="36">
        <v>40</v>
      </c>
      <c r="H23" s="36">
        <v>40</v>
      </c>
      <c r="I23" s="80">
        <v>40</v>
      </c>
      <c r="J23" s="80">
        <v>40</v>
      </c>
      <c r="K23" s="64"/>
      <c r="L23" s="66"/>
      <c r="M23" s="67"/>
      <c r="N23" s="68"/>
      <c r="O23" s="69"/>
    </row>
    <row r="24" spans="1:15" ht="11.25" customHeight="1">
      <c r="A24" s="52"/>
      <c r="B24" s="39" t="s">
        <v>115</v>
      </c>
      <c r="C24" s="19"/>
      <c r="D24" s="41">
        <f>D25+D26</f>
        <v>145</v>
      </c>
      <c r="E24" s="41">
        <f>E25</f>
        <v>35</v>
      </c>
      <c r="F24" s="41">
        <f>F25+F26</f>
        <v>110</v>
      </c>
      <c r="G24" s="41">
        <f>G25</f>
        <v>58</v>
      </c>
      <c r="H24" s="63">
        <f>H25</f>
        <v>12</v>
      </c>
      <c r="I24" s="82">
        <f>I25+I26</f>
        <v>60</v>
      </c>
      <c r="J24" s="82">
        <f>J25+J26</f>
        <v>50</v>
      </c>
      <c r="K24" s="64"/>
      <c r="L24" s="66"/>
      <c r="M24" s="67"/>
      <c r="N24" s="68"/>
      <c r="O24" s="69"/>
    </row>
    <row r="25" spans="1:15" ht="11.25" customHeight="1">
      <c r="A25" s="52" t="s">
        <v>34</v>
      </c>
      <c r="B25" s="15" t="s">
        <v>35</v>
      </c>
      <c r="C25" s="19" t="s">
        <v>103</v>
      </c>
      <c r="D25" s="19">
        <v>105</v>
      </c>
      <c r="E25" s="19">
        <v>35</v>
      </c>
      <c r="F25" s="19">
        <v>70</v>
      </c>
      <c r="G25" s="19">
        <v>58</v>
      </c>
      <c r="H25" s="20">
        <v>12</v>
      </c>
      <c r="I25" s="80">
        <v>40</v>
      </c>
      <c r="J25" s="80">
        <v>30</v>
      </c>
      <c r="K25" s="64"/>
      <c r="L25" s="66"/>
      <c r="M25" s="67"/>
      <c r="N25" s="68"/>
      <c r="O25" s="69"/>
    </row>
    <row r="26" spans="1:16" ht="11.25" customHeight="1">
      <c r="A26" s="52"/>
      <c r="B26" s="15" t="s">
        <v>116</v>
      </c>
      <c r="C26" s="19"/>
      <c r="D26" s="19">
        <v>40</v>
      </c>
      <c r="E26" s="19"/>
      <c r="F26" s="19">
        <v>40</v>
      </c>
      <c r="G26" s="19"/>
      <c r="H26" s="20"/>
      <c r="I26" s="80">
        <v>20</v>
      </c>
      <c r="J26" s="80">
        <v>20</v>
      </c>
      <c r="K26" s="64"/>
      <c r="L26" s="66"/>
      <c r="M26" s="67"/>
      <c r="N26" s="68"/>
      <c r="O26" s="69"/>
      <c r="P26" s="50"/>
    </row>
    <row r="27" spans="1:15" ht="9" customHeight="1">
      <c r="A27" s="16" t="s">
        <v>71</v>
      </c>
      <c r="B27" s="24" t="s">
        <v>72</v>
      </c>
      <c r="C27" s="8"/>
      <c r="D27" s="41">
        <f>D29+D30+D31+D32+D33+D34+D35+D28</f>
        <v>513</v>
      </c>
      <c r="E27" s="41">
        <f>E29+E30+E31+E32+E33+E34+E35+E28</f>
        <v>171</v>
      </c>
      <c r="F27" s="8">
        <f>F29+F30+F31+F32+F33+F34+F35+F28</f>
        <v>342</v>
      </c>
      <c r="G27" s="8">
        <f>G29+G30+G31+G32+G33+G34+G35+G28</f>
        <v>240</v>
      </c>
      <c r="H27" s="8">
        <f>H29+H30+H31+H32+H33+H34+H35+H28</f>
        <v>102</v>
      </c>
      <c r="I27" s="8"/>
      <c r="J27" s="41"/>
      <c r="K27" s="8"/>
      <c r="L27" s="23">
        <f>L29+L30+L31+L28+L35</f>
        <v>216</v>
      </c>
      <c r="M27" s="18">
        <f>M32</f>
        <v>34</v>
      </c>
      <c r="N27" s="49">
        <f>N33+N34</f>
        <v>92</v>
      </c>
      <c r="O27" s="51"/>
    </row>
    <row r="28" spans="1:15" ht="12" customHeight="1">
      <c r="A28" s="37" t="s">
        <v>94</v>
      </c>
      <c r="B28" s="15" t="s">
        <v>73</v>
      </c>
      <c r="C28" s="7" t="s">
        <v>119</v>
      </c>
      <c r="D28" s="19">
        <f aca="true" t="shared" si="1" ref="D28:D47">F28*1.5</f>
        <v>60</v>
      </c>
      <c r="E28" s="19">
        <f aca="true" t="shared" si="2" ref="E28:E47">F28*0.5</f>
        <v>20</v>
      </c>
      <c r="F28" s="7">
        <v>40</v>
      </c>
      <c r="G28" s="42">
        <v>20</v>
      </c>
      <c r="H28" s="42">
        <v>20</v>
      </c>
      <c r="I28" s="17"/>
      <c r="J28" s="66"/>
      <c r="K28" s="74"/>
      <c r="L28" s="7">
        <v>40</v>
      </c>
      <c r="M28" s="17"/>
      <c r="N28" s="36"/>
      <c r="O28" s="51"/>
    </row>
    <row r="29" spans="1:15" ht="12" customHeight="1">
      <c r="A29" s="37" t="s">
        <v>95</v>
      </c>
      <c r="B29" s="15" t="s">
        <v>74</v>
      </c>
      <c r="C29" s="7" t="s">
        <v>119</v>
      </c>
      <c r="D29" s="19">
        <f t="shared" si="1"/>
        <v>90</v>
      </c>
      <c r="E29" s="19">
        <f t="shared" si="2"/>
        <v>30</v>
      </c>
      <c r="F29" s="7">
        <v>60</v>
      </c>
      <c r="G29" s="42">
        <v>40</v>
      </c>
      <c r="H29" s="42">
        <v>20</v>
      </c>
      <c r="I29" s="17"/>
      <c r="J29" s="66"/>
      <c r="K29" s="74"/>
      <c r="L29" s="7">
        <v>60</v>
      </c>
      <c r="M29" s="17"/>
      <c r="N29" s="36"/>
      <c r="O29" s="51"/>
    </row>
    <row r="30" spans="1:15" ht="12" customHeight="1">
      <c r="A30" s="37" t="s">
        <v>96</v>
      </c>
      <c r="B30" s="15" t="s">
        <v>75</v>
      </c>
      <c r="C30" s="7" t="s">
        <v>119</v>
      </c>
      <c r="D30" s="19">
        <f t="shared" si="1"/>
        <v>75</v>
      </c>
      <c r="E30" s="19">
        <f t="shared" si="2"/>
        <v>25</v>
      </c>
      <c r="F30" s="7">
        <v>50</v>
      </c>
      <c r="G30" s="42">
        <v>38</v>
      </c>
      <c r="H30" s="42">
        <v>12</v>
      </c>
      <c r="I30" s="7"/>
      <c r="J30" s="43"/>
      <c r="K30" s="7"/>
      <c r="L30" s="7">
        <v>50</v>
      </c>
      <c r="M30" s="17"/>
      <c r="N30" s="36"/>
      <c r="O30" s="51"/>
    </row>
    <row r="31" spans="1:14" ht="12" customHeight="1">
      <c r="A31" s="37" t="s">
        <v>97</v>
      </c>
      <c r="B31" s="15" t="s">
        <v>76</v>
      </c>
      <c r="C31" s="7" t="s">
        <v>119</v>
      </c>
      <c r="D31" s="19">
        <f t="shared" si="1"/>
        <v>48</v>
      </c>
      <c r="E31" s="19">
        <f t="shared" si="2"/>
        <v>16</v>
      </c>
      <c r="F31" s="7">
        <v>32</v>
      </c>
      <c r="G31" s="42">
        <v>19</v>
      </c>
      <c r="H31" s="42">
        <v>13</v>
      </c>
      <c r="I31" s="7"/>
      <c r="J31" s="45"/>
      <c r="K31" s="7"/>
      <c r="L31" s="7">
        <v>32</v>
      </c>
      <c r="M31" s="17"/>
      <c r="N31" s="36"/>
    </row>
    <row r="32" spans="1:14" ht="10.5" customHeight="1">
      <c r="A32" s="37" t="s">
        <v>98</v>
      </c>
      <c r="B32" s="15" t="s">
        <v>77</v>
      </c>
      <c r="C32" s="7" t="s">
        <v>102</v>
      </c>
      <c r="D32" s="19">
        <f t="shared" si="1"/>
        <v>51</v>
      </c>
      <c r="E32" s="19">
        <f t="shared" si="2"/>
        <v>17</v>
      </c>
      <c r="F32" s="7">
        <v>34</v>
      </c>
      <c r="G32" s="42">
        <v>24</v>
      </c>
      <c r="H32" s="42">
        <v>10</v>
      </c>
      <c r="I32" s="7"/>
      <c r="J32" s="7"/>
      <c r="K32" s="7"/>
      <c r="L32" s="7"/>
      <c r="M32" s="7">
        <v>34</v>
      </c>
      <c r="N32" s="43"/>
    </row>
    <row r="33" spans="1:14" ht="12" customHeight="1">
      <c r="A33" s="37" t="s">
        <v>99</v>
      </c>
      <c r="B33" s="15" t="s">
        <v>78</v>
      </c>
      <c r="C33" s="7" t="s">
        <v>120</v>
      </c>
      <c r="D33" s="19">
        <f t="shared" si="1"/>
        <v>90</v>
      </c>
      <c r="E33" s="19">
        <f t="shared" si="2"/>
        <v>30</v>
      </c>
      <c r="F33" s="7">
        <v>60</v>
      </c>
      <c r="G33" s="42">
        <v>52</v>
      </c>
      <c r="H33" s="42">
        <v>8</v>
      </c>
      <c r="I33" s="7"/>
      <c r="J33" s="7"/>
      <c r="K33" s="7"/>
      <c r="L33" s="7"/>
      <c r="M33" s="7"/>
      <c r="N33" s="7">
        <v>60</v>
      </c>
    </row>
    <row r="34" spans="1:14" ht="11.25" customHeight="1">
      <c r="A34" s="37" t="s">
        <v>100</v>
      </c>
      <c r="B34" s="15" t="s">
        <v>79</v>
      </c>
      <c r="C34" s="7" t="s">
        <v>120</v>
      </c>
      <c r="D34" s="19">
        <f t="shared" si="1"/>
        <v>48</v>
      </c>
      <c r="E34" s="19">
        <f t="shared" si="2"/>
        <v>16</v>
      </c>
      <c r="F34" s="7">
        <v>32</v>
      </c>
      <c r="G34" s="42">
        <v>20</v>
      </c>
      <c r="H34" s="42">
        <v>12</v>
      </c>
      <c r="I34" s="7"/>
      <c r="J34" s="7"/>
      <c r="K34" s="7"/>
      <c r="L34" s="7"/>
      <c r="M34" s="7"/>
      <c r="N34" s="7">
        <v>32</v>
      </c>
    </row>
    <row r="35" spans="1:14" ht="12" customHeight="1">
      <c r="A35" s="37" t="s">
        <v>101</v>
      </c>
      <c r="B35" s="15" t="s">
        <v>80</v>
      </c>
      <c r="C35" s="7" t="s">
        <v>119</v>
      </c>
      <c r="D35" s="19">
        <f t="shared" si="1"/>
        <v>51</v>
      </c>
      <c r="E35" s="19">
        <f t="shared" si="2"/>
        <v>17</v>
      </c>
      <c r="F35" s="7">
        <v>34</v>
      </c>
      <c r="G35" s="42">
        <v>27</v>
      </c>
      <c r="H35" s="42">
        <v>7</v>
      </c>
      <c r="I35" s="7"/>
      <c r="J35" s="7"/>
      <c r="K35" s="7"/>
      <c r="L35" s="7">
        <v>34</v>
      </c>
      <c r="M35" s="7"/>
      <c r="N35" s="7"/>
    </row>
    <row r="36" spans="1:14" ht="10.5" customHeight="1">
      <c r="A36" s="16" t="s">
        <v>36</v>
      </c>
      <c r="B36" s="24" t="s">
        <v>81</v>
      </c>
      <c r="C36" s="8"/>
      <c r="D36" s="41">
        <f>D37+D51</f>
        <v>1989</v>
      </c>
      <c r="E36" s="41">
        <f>E37+E51</f>
        <v>207</v>
      </c>
      <c r="F36" s="8">
        <f>F37+F51</f>
        <v>1782</v>
      </c>
      <c r="G36" s="46">
        <f>G37+G51</f>
        <v>250</v>
      </c>
      <c r="H36" s="46">
        <f>H37+H51</f>
        <v>128</v>
      </c>
      <c r="I36" s="8"/>
      <c r="J36" s="8"/>
      <c r="K36" s="8"/>
      <c r="L36" s="8">
        <f>L38+L42</f>
        <v>612</v>
      </c>
      <c r="M36" s="8">
        <f>M37+M51</f>
        <v>506</v>
      </c>
      <c r="N36" s="8">
        <f>N46+N51</f>
        <v>664</v>
      </c>
    </row>
    <row r="37" spans="1:14" ht="11.25" customHeight="1">
      <c r="A37" s="16" t="s">
        <v>37</v>
      </c>
      <c r="B37" s="24" t="s">
        <v>38</v>
      </c>
      <c r="C37" s="8"/>
      <c r="D37" s="41">
        <f>D38+D42+D46</f>
        <v>1929</v>
      </c>
      <c r="E37" s="41">
        <f>E38+E42+E46</f>
        <v>187</v>
      </c>
      <c r="F37" s="8">
        <f>F38+F42+F46</f>
        <v>1742</v>
      </c>
      <c r="G37" s="46">
        <f>G38+G42+G46</f>
        <v>248</v>
      </c>
      <c r="H37" s="46">
        <f>H38+H42+H46</f>
        <v>90</v>
      </c>
      <c r="I37" s="8"/>
      <c r="J37" s="8"/>
      <c r="K37" s="8"/>
      <c r="L37" s="8">
        <f>L38+L42</f>
        <v>612</v>
      </c>
      <c r="M37" s="8">
        <f>M42+M46</f>
        <v>482</v>
      </c>
      <c r="N37" s="8">
        <f>N46</f>
        <v>648</v>
      </c>
    </row>
    <row r="38" spans="1:14" ht="12" customHeight="1">
      <c r="A38" s="16" t="s">
        <v>39</v>
      </c>
      <c r="B38" s="24" t="s">
        <v>82</v>
      </c>
      <c r="C38" s="8" t="s">
        <v>106</v>
      </c>
      <c r="D38" s="41">
        <f>D39+D40+D41</f>
        <v>135</v>
      </c>
      <c r="E38" s="41">
        <f>E39</f>
        <v>21</v>
      </c>
      <c r="F38" s="8">
        <f>F39+F40+F41</f>
        <v>114</v>
      </c>
      <c r="G38" s="46">
        <f>G39</f>
        <v>24</v>
      </c>
      <c r="H38" s="46">
        <f>H39</f>
        <v>18</v>
      </c>
      <c r="I38" s="8"/>
      <c r="J38" s="8"/>
      <c r="K38" s="8"/>
      <c r="L38" s="8">
        <f>L39+L40+L41</f>
        <v>114</v>
      </c>
      <c r="M38" s="8"/>
      <c r="N38" s="8"/>
    </row>
    <row r="39" spans="1:14" ht="23.25" customHeight="1">
      <c r="A39" s="14" t="s">
        <v>40</v>
      </c>
      <c r="B39" s="15" t="s">
        <v>83</v>
      </c>
      <c r="C39" s="43"/>
      <c r="D39" s="19">
        <f t="shared" si="1"/>
        <v>63</v>
      </c>
      <c r="E39" s="75">
        <f t="shared" si="2"/>
        <v>21</v>
      </c>
      <c r="F39" s="76">
        <v>42</v>
      </c>
      <c r="G39" s="77">
        <v>24</v>
      </c>
      <c r="H39" s="77">
        <v>18</v>
      </c>
      <c r="I39" s="76"/>
      <c r="J39" s="76"/>
      <c r="K39" s="76"/>
      <c r="L39" s="76">
        <v>42</v>
      </c>
      <c r="M39" s="76"/>
      <c r="N39" s="7"/>
    </row>
    <row r="40" spans="1:14" ht="11.25" customHeight="1">
      <c r="A40" s="14" t="s">
        <v>41</v>
      </c>
      <c r="B40" s="86" t="s">
        <v>123</v>
      </c>
      <c r="C40" s="7" t="s">
        <v>119</v>
      </c>
      <c r="D40" s="19">
        <v>36</v>
      </c>
      <c r="E40" s="75"/>
      <c r="F40" s="76">
        <v>36</v>
      </c>
      <c r="G40" s="77"/>
      <c r="H40" s="77"/>
      <c r="I40" s="76"/>
      <c r="J40" s="76"/>
      <c r="K40" s="76"/>
      <c r="L40" s="76">
        <v>36</v>
      </c>
      <c r="M40" s="76"/>
      <c r="N40" s="7"/>
    </row>
    <row r="41" spans="1:14" ht="10.5" customHeight="1">
      <c r="A41" s="14" t="s">
        <v>43</v>
      </c>
      <c r="B41" s="87" t="s">
        <v>124</v>
      </c>
      <c r="C41" s="85" t="s">
        <v>122</v>
      </c>
      <c r="D41" s="19">
        <v>36</v>
      </c>
      <c r="E41" s="75"/>
      <c r="F41" s="76">
        <v>36</v>
      </c>
      <c r="G41" s="77"/>
      <c r="H41" s="77"/>
      <c r="I41" s="76"/>
      <c r="J41" s="76"/>
      <c r="K41" s="76"/>
      <c r="L41" s="76">
        <v>36</v>
      </c>
      <c r="M41" s="76"/>
      <c r="N41" s="7"/>
    </row>
    <row r="42" spans="1:14" ht="21.75" customHeight="1">
      <c r="A42" s="16" t="s">
        <v>44</v>
      </c>
      <c r="B42" s="24" t="s">
        <v>84</v>
      </c>
      <c r="C42" s="8" t="s">
        <v>106</v>
      </c>
      <c r="D42" s="41">
        <f>D43+D44+D45</f>
        <v>684</v>
      </c>
      <c r="E42" s="79">
        <f>E43</f>
        <v>48</v>
      </c>
      <c r="F42" s="79">
        <f>F43+F44+F45</f>
        <v>636</v>
      </c>
      <c r="G42" s="79">
        <f>G43</f>
        <v>80</v>
      </c>
      <c r="H42" s="79">
        <f>H43</f>
        <v>16</v>
      </c>
      <c r="I42" s="78"/>
      <c r="J42" s="78"/>
      <c r="K42" s="78"/>
      <c r="L42" s="78">
        <f>L43+L44+L45</f>
        <v>498</v>
      </c>
      <c r="M42" s="78">
        <f>M43+M45</f>
        <v>138</v>
      </c>
      <c r="N42" s="8"/>
    </row>
    <row r="43" spans="1:14" ht="15" customHeight="1">
      <c r="A43" s="14" t="s">
        <v>45</v>
      </c>
      <c r="B43" s="15" t="s">
        <v>85</v>
      </c>
      <c r="C43" s="7"/>
      <c r="D43" s="19">
        <f t="shared" si="1"/>
        <v>144</v>
      </c>
      <c r="E43" s="75">
        <f t="shared" si="2"/>
        <v>48</v>
      </c>
      <c r="F43" s="76">
        <v>96</v>
      </c>
      <c r="G43" s="77">
        <v>80</v>
      </c>
      <c r="H43" s="77">
        <v>16</v>
      </c>
      <c r="I43" s="76"/>
      <c r="J43" s="76"/>
      <c r="K43" s="76"/>
      <c r="L43" s="76">
        <v>66</v>
      </c>
      <c r="M43" s="76">
        <v>30</v>
      </c>
      <c r="N43" s="7"/>
    </row>
    <row r="44" spans="1:14" ht="12" customHeight="1">
      <c r="A44" s="14" t="s">
        <v>46</v>
      </c>
      <c r="B44" s="86" t="s">
        <v>123</v>
      </c>
      <c r="C44" s="85" t="s">
        <v>119</v>
      </c>
      <c r="D44" s="19">
        <v>180</v>
      </c>
      <c r="E44" s="75"/>
      <c r="F44" s="76">
        <v>180</v>
      </c>
      <c r="G44" s="77"/>
      <c r="H44" s="77"/>
      <c r="I44" s="76"/>
      <c r="J44" s="76"/>
      <c r="K44" s="76"/>
      <c r="L44" s="76">
        <v>180</v>
      </c>
      <c r="M44" s="76"/>
      <c r="N44" s="7"/>
    </row>
    <row r="45" spans="1:14" ht="14.25" customHeight="1">
      <c r="A45" s="14" t="s">
        <v>47</v>
      </c>
      <c r="B45" s="87" t="s">
        <v>124</v>
      </c>
      <c r="C45" s="85" t="s">
        <v>121</v>
      </c>
      <c r="D45" s="19">
        <v>360</v>
      </c>
      <c r="E45" s="75"/>
      <c r="F45" s="76">
        <v>360</v>
      </c>
      <c r="G45" s="77"/>
      <c r="H45" s="77"/>
      <c r="I45" s="76"/>
      <c r="J45" s="76"/>
      <c r="K45" s="76"/>
      <c r="L45" s="76">
        <v>252</v>
      </c>
      <c r="M45" s="76">
        <v>108</v>
      </c>
      <c r="N45" s="7"/>
    </row>
    <row r="46" spans="1:14" ht="18.75" customHeight="1">
      <c r="A46" s="16" t="s">
        <v>48</v>
      </c>
      <c r="B46" s="24" t="s">
        <v>86</v>
      </c>
      <c r="C46" s="8" t="s">
        <v>107</v>
      </c>
      <c r="D46" s="41">
        <f>D47+D48+D49+D50</f>
        <v>1110</v>
      </c>
      <c r="E46" s="79">
        <f>E47+E48</f>
        <v>118</v>
      </c>
      <c r="F46" s="79">
        <f>F47+F48+F49+F50</f>
        <v>992</v>
      </c>
      <c r="G46" s="79">
        <f>G47+G48</f>
        <v>144</v>
      </c>
      <c r="H46" s="79">
        <f>H47+H48</f>
        <v>56</v>
      </c>
      <c r="I46" s="78"/>
      <c r="J46" s="78"/>
      <c r="K46" s="78"/>
      <c r="L46" s="78"/>
      <c r="M46" s="78">
        <f>M47+M48+M49</f>
        <v>344</v>
      </c>
      <c r="N46" s="8">
        <f>N49+N50</f>
        <v>648</v>
      </c>
    </row>
    <row r="47" spans="1:14" ht="21.75" customHeight="1">
      <c r="A47" s="14" t="s">
        <v>49</v>
      </c>
      <c r="B47" s="15" t="s">
        <v>87</v>
      </c>
      <c r="C47" s="7"/>
      <c r="D47" s="19">
        <f t="shared" si="1"/>
        <v>219</v>
      </c>
      <c r="E47" s="75">
        <f t="shared" si="2"/>
        <v>73</v>
      </c>
      <c r="F47" s="76">
        <v>146</v>
      </c>
      <c r="G47" s="77">
        <v>112</v>
      </c>
      <c r="H47" s="77">
        <v>34</v>
      </c>
      <c r="I47" s="76"/>
      <c r="J47" s="76"/>
      <c r="K47" s="76"/>
      <c r="L47" s="76"/>
      <c r="M47" s="76">
        <v>146</v>
      </c>
      <c r="N47" s="7"/>
    </row>
    <row r="48" spans="1:14" ht="34.5" customHeight="1">
      <c r="A48" s="14" t="s">
        <v>88</v>
      </c>
      <c r="B48" s="15" t="s">
        <v>89</v>
      </c>
      <c r="C48" s="7"/>
      <c r="D48" s="19">
        <v>99</v>
      </c>
      <c r="E48" s="75">
        <v>45</v>
      </c>
      <c r="F48" s="76">
        <v>54</v>
      </c>
      <c r="G48" s="77">
        <v>32</v>
      </c>
      <c r="H48" s="77">
        <v>22</v>
      </c>
      <c r="I48" s="76"/>
      <c r="J48" s="76"/>
      <c r="K48" s="76"/>
      <c r="L48" s="76"/>
      <c r="M48" s="76">
        <v>54</v>
      </c>
      <c r="N48" s="7"/>
    </row>
    <row r="49" spans="1:14" ht="11.25" customHeight="1">
      <c r="A49" s="14" t="s">
        <v>50</v>
      </c>
      <c r="B49" s="86" t="s">
        <v>123</v>
      </c>
      <c r="C49" s="84" t="s">
        <v>102</v>
      </c>
      <c r="D49" s="7">
        <v>252</v>
      </c>
      <c r="E49" s="76"/>
      <c r="F49" s="76">
        <v>252</v>
      </c>
      <c r="G49" s="77"/>
      <c r="H49" s="77"/>
      <c r="I49" s="76"/>
      <c r="J49" s="83"/>
      <c r="K49" s="76"/>
      <c r="L49" s="76"/>
      <c r="M49" s="76">
        <v>144</v>
      </c>
      <c r="N49" s="7">
        <v>108</v>
      </c>
    </row>
    <row r="50" spans="1:14" ht="12" customHeight="1">
      <c r="A50" s="14" t="s">
        <v>51</v>
      </c>
      <c r="B50" s="87" t="s">
        <v>124</v>
      </c>
      <c r="C50" s="84" t="s">
        <v>108</v>
      </c>
      <c r="D50" s="7">
        <v>540</v>
      </c>
      <c r="E50" s="76"/>
      <c r="F50" s="76">
        <v>540</v>
      </c>
      <c r="G50" s="77"/>
      <c r="H50" s="77"/>
      <c r="I50" s="76"/>
      <c r="J50" s="76"/>
      <c r="K50" s="76"/>
      <c r="L50" s="76"/>
      <c r="M50" s="76"/>
      <c r="N50" s="7">
        <v>540</v>
      </c>
    </row>
    <row r="51" spans="1:14" ht="9" customHeight="1">
      <c r="A51" s="16" t="s">
        <v>52</v>
      </c>
      <c r="B51" s="24" t="s">
        <v>31</v>
      </c>
      <c r="C51" s="8" t="s">
        <v>102</v>
      </c>
      <c r="D51" s="8">
        <v>60</v>
      </c>
      <c r="E51" s="8">
        <v>20</v>
      </c>
      <c r="F51" s="8">
        <v>40</v>
      </c>
      <c r="G51" s="47">
        <v>2</v>
      </c>
      <c r="H51" s="47">
        <v>38</v>
      </c>
      <c r="I51" s="41"/>
      <c r="J51" s="41"/>
      <c r="K51" s="41"/>
      <c r="L51" s="41"/>
      <c r="M51" s="41">
        <v>24</v>
      </c>
      <c r="N51" s="41">
        <v>16</v>
      </c>
    </row>
    <row r="52" spans="1:16" ht="9" customHeight="1">
      <c r="A52" s="21"/>
      <c r="B52" s="22" t="s">
        <v>53</v>
      </c>
      <c r="C52" s="23"/>
      <c r="D52" s="23">
        <f>D10+D27+D36</f>
        <v>5560</v>
      </c>
      <c r="E52" s="23"/>
      <c r="F52" s="44">
        <f>F10+F27+F36</f>
        <v>4176</v>
      </c>
      <c r="G52" s="48"/>
      <c r="H52" s="48"/>
      <c r="I52" s="49">
        <f>I10</f>
        <v>612</v>
      </c>
      <c r="J52" s="49">
        <f>J10</f>
        <v>864</v>
      </c>
      <c r="K52" s="49">
        <f>K10</f>
        <v>576</v>
      </c>
      <c r="L52" s="49">
        <f>L27+L36</f>
        <v>828</v>
      </c>
      <c r="M52" s="49">
        <f>M27+M36</f>
        <v>540</v>
      </c>
      <c r="N52" s="49">
        <f>N27+N36</f>
        <v>756</v>
      </c>
      <c r="O52" s="27"/>
      <c r="P52" s="28"/>
    </row>
    <row r="53" spans="1:16" ht="9" customHeight="1">
      <c r="A53" s="21" t="s">
        <v>117</v>
      </c>
      <c r="B53" s="22" t="s">
        <v>118</v>
      </c>
      <c r="C53" s="23"/>
      <c r="D53" s="23"/>
      <c r="E53" s="23"/>
      <c r="F53" s="44">
        <v>72</v>
      </c>
      <c r="G53" s="48"/>
      <c r="H53" s="48"/>
      <c r="I53" s="49"/>
      <c r="J53" s="49"/>
      <c r="K53" s="49"/>
      <c r="L53" s="49"/>
      <c r="M53" s="49"/>
      <c r="N53" s="49">
        <v>2</v>
      </c>
      <c r="O53" s="27"/>
      <c r="P53" s="28"/>
    </row>
    <row r="54" spans="1:16" ht="8.25" customHeight="1">
      <c r="A54" s="6" t="s">
        <v>54</v>
      </c>
      <c r="B54" s="9" t="s">
        <v>55</v>
      </c>
      <c r="C54" s="8"/>
      <c r="D54" s="8"/>
      <c r="E54" s="8"/>
      <c r="F54" s="18">
        <v>72</v>
      </c>
      <c r="G54" s="49"/>
      <c r="H54" s="49"/>
      <c r="I54" s="49"/>
      <c r="J54" s="49"/>
      <c r="K54" s="49"/>
      <c r="L54" s="49"/>
      <c r="M54" s="49"/>
      <c r="N54" s="49">
        <v>2</v>
      </c>
      <c r="O54" s="28"/>
      <c r="P54" s="28"/>
    </row>
    <row r="55" spans="1:16" ht="7.5" customHeight="1">
      <c r="A55" s="113"/>
      <c r="B55" s="113"/>
      <c r="C55" s="113"/>
      <c r="D55" s="113"/>
      <c r="E55" s="113"/>
      <c r="F55" s="101" t="s">
        <v>60</v>
      </c>
      <c r="G55" s="104" t="s">
        <v>68</v>
      </c>
      <c r="H55" s="104"/>
      <c r="I55" s="32">
        <v>612</v>
      </c>
      <c r="J55" s="32">
        <v>864</v>
      </c>
      <c r="K55" s="32">
        <v>576</v>
      </c>
      <c r="L55" s="32">
        <v>324</v>
      </c>
      <c r="M55" s="32">
        <v>288</v>
      </c>
      <c r="N55" s="32">
        <v>108</v>
      </c>
      <c r="O55" s="28"/>
      <c r="P55" s="28"/>
    </row>
    <row r="56" spans="1:16" ht="9.75" customHeight="1">
      <c r="A56" s="98" t="s">
        <v>56</v>
      </c>
      <c r="B56" s="98"/>
      <c r="C56" s="98"/>
      <c r="D56" s="98"/>
      <c r="E56" s="98"/>
      <c r="F56" s="102"/>
      <c r="G56" s="105" t="s">
        <v>42</v>
      </c>
      <c r="H56" s="105"/>
      <c r="I56" s="31">
        <v>0</v>
      </c>
      <c r="J56" s="32">
        <v>0</v>
      </c>
      <c r="K56" s="32">
        <v>0</v>
      </c>
      <c r="L56" s="32">
        <v>216</v>
      </c>
      <c r="M56" s="32">
        <v>144</v>
      </c>
      <c r="N56" s="32">
        <v>108</v>
      </c>
      <c r="O56" s="28"/>
      <c r="P56" s="28"/>
    </row>
    <row r="57" spans="1:16" ht="9" customHeight="1">
      <c r="A57" s="98" t="s">
        <v>57</v>
      </c>
      <c r="B57" s="98"/>
      <c r="C57" s="98"/>
      <c r="D57" s="98"/>
      <c r="E57" s="98"/>
      <c r="F57" s="103"/>
      <c r="G57" s="108" t="s">
        <v>61</v>
      </c>
      <c r="H57" s="109"/>
      <c r="I57" s="34">
        <v>0</v>
      </c>
      <c r="J57" s="35">
        <v>0</v>
      </c>
      <c r="K57" s="34">
        <v>0</v>
      </c>
      <c r="L57" s="35">
        <v>288</v>
      </c>
      <c r="M57" s="35">
        <v>108</v>
      </c>
      <c r="N57" s="35">
        <v>540</v>
      </c>
      <c r="O57" s="28"/>
      <c r="P57" s="28"/>
    </row>
    <row r="58" spans="1:16" ht="8.25" customHeight="1">
      <c r="A58" s="98" t="s">
        <v>58</v>
      </c>
      <c r="B58" s="98"/>
      <c r="C58" s="98"/>
      <c r="D58" s="98"/>
      <c r="E58" s="98"/>
      <c r="F58" s="103"/>
      <c r="G58" s="110" t="s">
        <v>62</v>
      </c>
      <c r="H58" s="111"/>
      <c r="I58" s="33"/>
      <c r="J58" s="35"/>
      <c r="K58" s="35">
        <v>3</v>
      </c>
      <c r="L58" s="35">
        <v>2</v>
      </c>
      <c r="M58" s="35">
        <v>2</v>
      </c>
      <c r="N58" s="35"/>
      <c r="O58" s="28"/>
      <c r="P58" s="28"/>
    </row>
    <row r="59" spans="1:14" ht="8.25" customHeight="1">
      <c r="A59" s="98" t="s">
        <v>59</v>
      </c>
      <c r="B59" s="98"/>
      <c r="C59" s="98"/>
      <c r="D59" s="98"/>
      <c r="E59" s="98"/>
      <c r="F59" s="103"/>
      <c r="G59" s="110" t="s">
        <v>63</v>
      </c>
      <c r="H59" s="111"/>
      <c r="I59" s="26"/>
      <c r="J59" s="30">
        <v>6</v>
      </c>
      <c r="K59" s="30">
        <v>3</v>
      </c>
      <c r="L59" s="30">
        <v>7</v>
      </c>
      <c r="M59" s="30">
        <v>2</v>
      </c>
      <c r="N59" s="30">
        <v>3</v>
      </c>
    </row>
    <row r="60" spans="1:14" ht="9" customHeight="1">
      <c r="A60" s="99"/>
      <c r="B60" s="100"/>
      <c r="C60" s="100"/>
      <c r="D60" s="100"/>
      <c r="E60" s="100"/>
      <c r="F60" s="10"/>
      <c r="G60" s="110" t="s">
        <v>64</v>
      </c>
      <c r="H60" s="111"/>
      <c r="I60" s="25"/>
      <c r="J60" s="29"/>
      <c r="K60" s="29"/>
      <c r="L60" s="29"/>
      <c r="M60" s="29"/>
      <c r="N60" s="29"/>
    </row>
    <row r="61" spans="1:14" ht="11.2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2"/>
      <c r="M61" s="2"/>
      <c r="N61" s="2"/>
    </row>
    <row r="62" spans="1:11" ht="12" customHeight="1">
      <c r="A62" s="11" t="s">
        <v>109</v>
      </c>
      <c r="B62" s="12" t="s">
        <v>110</v>
      </c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1.2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1.2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ht="18.75">
      <c r="B65" s="81"/>
    </row>
  </sheetData>
  <sheetProtection/>
  <mergeCells count="29">
    <mergeCell ref="G57:H57"/>
    <mergeCell ref="G58:H58"/>
    <mergeCell ref="G59:H59"/>
    <mergeCell ref="C2:C8"/>
    <mergeCell ref="E4:E8"/>
    <mergeCell ref="G60:H60"/>
    <mergeCell ref="A55:E55"/>
    <mergeCell ref="A56:E56"/>
    <mergeCell ref="A57:E57"/>
    <mergeCell ref="A58:E58"/>
    <mergeCell ref="A59:E59"/>
    <mergeCell ref="A60:E60"/>
    <mergeCell ref="F55:F59"/>
    <mergeCell ref="G55:H55"/>
    <mergeCell ref="G56:H56"/>
    <mergeCell ref="A2:A8"/>
    <mergeCell ref="B2:B8"/>
    <mergeCell ref="D2:H3"/>
    <mergeCell ref="D4:D8"/>
    <mergeCell ref="F4:H4"/>
    <mergeCell ref="I4:J4"/>
    <mergeCell ref="I2:N2"/>
    <mergeCell ref="I3:N3"/>
    <mergeCell ref="K4:L4"/>
    <mergeCell ref="M4:N4"/>
    <mergeCell ref="F5:F8"/>
    <mergeCell ref="G7:G8"/>
    <mergeCell ref="H7:H8"/>
    <mergeCell ref="G5:H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2022-05-18T07:56:48Z</dcterms:modified>
  <cp:category/>
  <cp:version/>
  <cp:contentType/>
  <cp:contentStatus/>
</cp:coreProperties>
</file>