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<sst xmlns="http://schemas.openxmlformats.org/spreadsheetml/2006/main" count="336" uniqueCount="170">
  <si>
    <t>Индекс</t>
  </si>
  <si>
    <t>Наименование учебных  циклов, дисциплин, профессиональных модулей, МДК, практик</t>
  </si>
  <si>
    <t>Учебная нагрузка обучающихся  (час.)</t>
  </si>
  <si>
    <t>Максимальная нагрузка</t>
  </si>
  <si>
    <t>Обязательная  аудиторная</t>
  </si>
  <si>
    <t>1 курс</t>
  </si>
  <si>
    <t>2 курс</t>
  </si>
  <si>
    <t>3 курс</t>
  </si>
  <si>
    <t xml:space="preserve"> Всего занятий</t>
  </si>
  <si>
    <t>в том числе</t>
  </si>
  <si>
    <t>семестр</t>
  </si>
  <si>
    <t>Лекций, уроков</t>
  </si>
  <si>
    <t>недель</t>
  </si>
  <si>
    <t>недели</t>
  </si>
  <si>
    <t>неделя</t>
  </si>
  <si>
    <t>О.00</t>
  </si>
  <si>
    <t>Общеобразовательные  учебные  дисциплины</t>
  </si>
  <si>
    <t>Базовые учебные дисциплины</t>
  </si>
  <si>
    <t>ОУД.01</t>
  </si>
  <si>
    <t>Русский язык</t>
  </si>
  <si>
    <t>Э</t>
  </si>
  <si>
    <t>ОУД.02</t>
  </si>
  <si>
    <t>Литература</t>
  </si>
  <si>
    <t>ДЗ</t>
  </si>
  <si>
    <t>ОУД.03</t>
  </si>
  <si>
    <t>Иностранный язык</t>
  </si>
  <si>
    <t>ОУД.04</t>
  </si>
  <si>
    <t>История</t>
  </si>
  <si>
    <t>ОУД.05</t>
  </si>
  <si>
    <t xml:space="preserve">Обществознание </t>
  </si>
  <si>
    <t>ОУД.06</t>
  </si>
  <si>
    <t>Право</t>
  </si>
  <si>
    <t>ОУД.07</t>
  </si>
  <si>
    <t>Экономика</t>
  </si>
  <si>
    <t>ОУД.08</t>
  </si>
  <si>
    <t>Биология</t>
  </si>
  <si>
    <t>ОУД.09</t>
  </si>
  <si>
    <t>Экология</t>
  </si>
  <si>
    <t>ОУД.10</t>
  </si>
  <si>
    <t>Физическая культура</t>
  </si>
  <si>
    <t>ОУД.11</t>
  </si>
  <si>
    <t>ОБЖ</t>
  </si>
  <si>
    <t>ОУД.12</t>
  </si>
  <si>
    <t>География</t>
  </si>
  <si>
    <t>ОУД.13</t>
  </si>
  <si>
    <t>ОУД.14</t>
  </si>
  <si>
    <t>Башкирский язык</t>
  </si>
  <si>
    <t>З</t>
  </si>
  <si>
    <t>Профильные учебные дисциплины</t>
  </si>
  <si>
    <t>ОУД.15</t>
  </si>
  <si>
    <t>ОУД.16</t>
  </si>
  <si>
    <t>Физика</t>
  </si>
  <si>
    <t>ОУД.17</t>
  </si>
  <si>
    <t>Химия</t>
  </si>
  <si>
    <t>ОУД.18</t>
  </si>
  <si>
    <t>Информатика и ИКТ</t>
  </si>
  <si>
    <t>ОП.00</t>
  </si>
  <si>
    <t>ОПД.02</t>
  </si>
  <si>
    <t>ОПД.04</t>
  </si>
  <si>
    <t>ОПД.05</t>
  </si>
  <si>
    <t>П.00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</si>
  <si>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</si>
  <si>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</si>
  <si>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</si>
  <si>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</si>
  <si>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</si>
  <si>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</si>
  <si>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</si>
  <si>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</si>
  <si>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</si>
  <si>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</si>
  <si>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ПМ.03</t>
  </si>
  <si>
    <t>УП.03</t>
  </si>
  <si>
    <t>ФК.00</t>
  </si>
  <si>
    <t>Всего:</t>
  </si>
  <si>
    <t>ГИА.00</t>
  </si>
  <si>
    <t>ГИА.01</t>
  </si>
  <si>
    <t>Государственная итоговая аттестация 2  недели -72 часа</t>
  </si>
  <si>
    <t>Выпускная квалификационная работа</t>
  </si>
  <si>
    <t>Экзамены</t>
  </si>
  <si>
    <t xml:space="preserve">Формы   промежуточной, итоговой аттестации   </t>
  </si>
  <si>
    <t>Самостоятельная работа</t>
  </si>
  <si>
    <t>Распределение обязательной нагрузки по курсам и семестрам (часов  в семестр)</t>
  </si>
  <si>
    <t>курсам и семестрам(часов в семестр)</t>
  </si>
  <si>
    <t>Безопасность жизнедеятельности</t>
  </si>
  <si>
    <t>Контр, лаб.и прак. занятий</t>
  </si>
  <si>
    <t xml:space="preserve">                          35.01.13 Тракторист- машинист сельскохозяйственного производства  </t>
  </si>
  <si>
    <t>Общепрофессиональный  учебный цикл</t>
  </si>
  <si>
    <t>ОПД. 01</t>
  </si>
  <si>
    <t xml:space="preserve">Основы технического черчения </t>
  </si>
  <si>
    <t xml:space="preserve">Основы материаловедения и   технология                       общеслесарных работ </t>
  </si>
  <si>
    <t xml:space="preserve">ОПД.03 </t>
  </si>
  <si>
    <t>Техническая механика с основами   технических            измерений</t>
  </si>
  <si>
    <t>Основы электротехники</t>
  </si>
  <si>
    <t>Профессиональный  учебный цикл</t>
  </si>
  <si>
    <t xml:space="preserve">Эксплуатация и техническое обслуживание сельскохозяйственных машин и оборудования </t>
  </si>
  <si>
    <t>МДК.01.01</t>
  </si>
  <si>
    <t>Технологии механизированных работ в                сельском хозяйстве</t>
  </si>
  <si>
    <t xml:space="preserve">МДК. 01.02 </t>
  </si>
  <si>
    <t xml:space="preserve">Эксплуатация и техническое    обслуживание    сельскохозяйственных машин и оборудования </t>
  </si>
  <si>
    <t>УП. 01.02</t>
  </si>
  <si>
    <t>24*</t>
  </si>
  <si>
    <t>Выполнение слесарных работ по   ремонту и техническому обслуживанию сельскохозяйственных машин и  оборудования</t>
  </si>
  <si>
    <t xml:space="preserve">Технология слесарных работ по       ремонту и             техническому обслуживанию сельскохозяйственных машин и оборудования </t>
  </si>
  <si>
    <t>Транспортировка грузов и перевозка пассажиров</t>
  </si>
  <si>
    <t>МДК.03.01</t>
  </si>
  <si>
    <t>Теоретическая подготовка водителей автомобилей    категории «С»</t>
  </si>
  <si>
    <t>26***</t>
  </si>
  <si>
    <t>72**</t>
  </si>
  <si>
    <t>Государственная итоговая   аттестация</t>
  </si>
  <si>
    <t>Защита выпускной   квалификационной работы</t>
  </si>
  <si>
    <t>Промежуточная аттестация (экзамены) 5 недель – 180 часа</t>
  </si>
  <si>
    <t>Дисциплина  и МДК</t>
  </si>
  <si>
    <t>практика</t>
  </si>
  <si>
    <t xml:space="preserve">Зачеты </t>
  </si>
  <si>
    <t xml:space="preserve">            Учебная практика</t>
  </si>
  <si>
    <t xml:space="preserve">                  Производственная     </t>
  </si>
  <si>
    <t xml:space="preserve">                      Дифференцированные     </t>
  </si>
  <si>
    <t xml:space="preserve">Примечание:  *вождение самоходных машин (тракторы) в объеме 24 часов проводится вне сетки учебного времени;  </t>
  </si>
  <si>
    <t>** вождение автомобиля на категорию «С» в объеме 72 часов проводится вне сетки учебного времен</t>
  </si>
  <si>
    <t>Экзамены в ГИБДД и в Гостехнадзоре проводятся за счет часов, отведенных на вождение.</t>
  </si>
  <si>
    <t>***переподготовка с категории «С» на категорию «В» (вождение) в объеме 26 часов проводится вне сетки учебного времени.</t>
  </si>
  <si>
    <t xml:space="preserve">                    Консультации на учебную группу по 100 часов в год (всего 300 часов)</t>
  </si>
  <si>
    <t>ВСЕГО</t>
  </si>
  <si>
    <r>
      <t>72**/26</t>
    </r>
    <r>
      <rPr>
        <sz val="5"/>
        <color indexed="8"/>
        <rFont val="Calibri"/>
        <family val="2"/>
      </rPr>
      <t>***</t>
    </r>
  </si>
  <si>
    <t>ПП.02</t>
  </si>
  <si>
    <t>Астрономия</t>
  </si>
  <si>
    <t xml:space="preserve"> </t>
  </si>
  <si>
    <t>Математика: алгебра и начала математического анализа, геометрия</t>
  </si>
  <si>
    <t>кр</t>
  </si>
  <si>
    <t>72**/26***</t>
  </si>
  <si>
    <t>Технологии механизированных работ в сельском хозяйстве</t>
  </si>
  <si>
    <t>Математика</t>
  </si>
  <si>
    <t>ОП. 01</t>
  </si>
  <si>
    <t>ОП. 02</t>
  </si>
  <si>
    <t>ОП. 03</t>
  </si>
  <si>
    <t>ОП. 04</t>
  </si>
  <si>
    <t>ОП. 05</t>
  </si>
  <si>
    <t>,,,,,ДЗ</t>
  </si>
  <si>
    <t>,ДЗ</t>
  </si>
  <si>
    <t>,,ДЗ</t>
  </si>
  <si>
    <t>,,,,,КЭ</t>
  </si>
  <si>
    <t>,,,,,ДФК*</t>
  </si>
  <si>
    <t>ДФК*</t>
  </si>
  <si>
    <t>другие формы контроля (защита отчета по практике)</t>
  </si>
  <si>
    <t>Индивидуальный проект</t>
  </si>
  <si>
    <t>Россия в мире (история, обществознание)</t>
  </si>
  <si>
    <t>УД по выбору (из обязательных предметных областей)</t>
  </si>
  <si>
    <t xml:space="preserve">Информатика </t>
  </si>
  <si>
    <t>Естествознание (физика, химия)</t>
  </si>
  <si>
    <t>,,Э</t>
  </si>
  <si>
    <t>Родной язык</t>
  </si>
  <si>
    <t>УД по выбору обучающегося</t>
  </si>
  <si>
    <t>ПА.00</t>
  </si>
  <si>
    <t>Промежуточная аттестация</t>
  </si>
  <si>
    <t>Промежуточная аттестация (экзамены) 2 недели</t>
  </si>
  <si>
    <t xml:space="preserve">Основы материаловедения и технология общеслесарных работ </t>
  </si>
  <si>
    <t>Техническая механика с основами технических измерений</t>
  </si>
  <si>
    <t xml:space="preserve">МДК.01.02 </t>
  </si>
  <si>
    <t>Консультации на учебную группу по 100 часов в год (всего 300 часов)</t>
  </si>
  <si>
    <t>Произв. практика</t>
  </si>
  <si>
    <t>Диф.зачеты</t>
  </si>
  <si>
    <t>30*</t>
  </si>
  <si>
    <t>6*</t>
  </si>
  <si>
    <t>ИП.00</t>
  </si>
  <si>
    <t>ИП.01</t>
  </si>
  <si>
    <t>,,,ДЗ</t>
  </si>
  <si>
    <t>,,,,ДЗ</t>
  </si>
  <si>
    <t>Практическая подготовка (Учебная практика)</t>
  </si>
  <si>
    <t>Практическая подготовка (Производственная практика)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</si>
</sst>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b/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9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.9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5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6"/>
      <color indexed="10"/>
      <name val="Times New Roman"/>
      <family val="1"/>
    </font>
    <font>
      <sz val="9"/>
      <color indexed="8"/>
      <name val="Times New Roman"/>
      <family val="1"/>
    </font>
    <font>
      <sz val="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9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9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b/>
      <sz val="5"/>
      <color theme="1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9"/>
      <color theme="1"/>
      <name val="Times New Roman"/>
      <family val="1"/>
    </font>
    <font>
      <sz val="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top" wrapText="1"/>
    </xf>
    <xf numFmtId="0" fontId="67" fillId="0" borderId="0" xfId="0" applyFont="1" applyAlignment="1">
      <alignment/>
    </xf>
    <xf numFmtId="0" fontId="68" fillId="0" borderId="0" xfId="0" applyFont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65" fillId="0" borderId="11" xfId="0" applyFont="1" applyBorder="1" applyAlignment="1">
      <alignment horizontal="center" vertical="top" wrapText="1"/>
    </xf>
    <xf numFmtId="0" fontId="65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vertical="top" wrapText="1"/>
    </xf>
    <xf numFmtId="0" fontId="65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5" fillId="0" borderId="10" xfId="0" applyFont="1" applyBorder="1" applyAlignment="1">
      <alignment/>
    </xf>
    <xf numFmtId="0" fontId="70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vertical="top" wrapText="1"/>
    </xf>
    <xf numFmtId="0" fontId="62" fillId="33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top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10" xfId="0" applyFont="1" applyBorder="1" applyAlignment="1">
      <alignment/>
    </xf>
    <xf numFmtId="0" fontId="64" fillId="0" borderId="0" xfId="0" applyFont="1" applyAlignment="1">
      <alignment/>
    </xf>
    <xf numFmtId="0" fontId="71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4" fillId="0" borderId="0" xfId="0" applyFont="1" applyAlignment="1">
      <alignment/>
    </xf>
    <xf numFmtId="0" fontId="62" fillId="0" borderId="12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66" fillId="0" borderId="13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top" wrapText="1"/>
    </xf>
    <xf numFmtId="0" fontId="65" fillId="0" borderId="14" xfId="0" applyFont="1" applyBorder="1" applyAlignment="1">
      <alignment vertical="top" wrapText="1"/>
    </xf>
    <xf numFmtId="0" fontId="62" fillId="0" borderId="13" xfId="0" applyFont="1" applyFill="1" applyBorder="1" applyAlignment="1">
      <alignment vertical="top" wrapText="1"/>
    </xf>
    <xf numFmtId="0" fontId="62" fillId="0" borderId="13" xfId="0" applyFont="1" applyBorder="1" applyAlignment="1">
      <alignment vertical="top" wrapText="1"/>
    </xf>
    <xf numFmtId="0" fontId="63" fillId="0" borderId="10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0" fontId="75" fillId="0" borderId="0" xfId="0" applyFont="1" applyAlignment="1">
      <alignment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62" fillId="0" borderId="16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2" fillId="0" borderId="16" xfId="0" applyFont="1" applyBorder="1" applyAlignment="1">
      <alignment vertical="top" wrapText="1"/>
    </xf>
    <xf numFmtId="0" fontId="63" fillId="0" borderId="17" xfId="0" applyFont="1" applyBorder="1" applyAlignment="1">
      <alignment horizontal="center" vertical="top" wrapText="1"/>
    </xf>
    <xf numFmtId="0" fontId="65" fillId="0" borderId="18" xfId="0" applyFont="1" applyBorder="1" applyAlignment="1">
      <alignment vertical="top" wrapText="1"/>
    </xf>
    <xf numFmtId="0" fontId="62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top" wrapText="1"/>
    </xf>
    <xf numFmtId="0" fontId="62" fillId="0" borderId="14" xfId="0" applyFont="1" applyBorder="1" applyAlignment="1">
      <alignment vertical="top" wrapText="1"/>
    </xf>
    <xf numFmtId="0" fontId="62" fillId="0" borderId="19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62" fillId="0" borderId="13" xfId="0" applyFont="1" applyBorder="1" applyAlignment="1">
      <alignment horizontal="center" vertical="top" wrapText="1"/>
    </xf>
    <xf numFmtId="0" fontId="65" fillId="0" borderId="10" xfId="0" applyFont="1" applyBorder="1" applyAlignment="1">
      <alignment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66" fillId="0" borderId="19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right" vertical="center" wrapText="1"/>
    </xf>
    <xf numFmtId="0" fontId="62" fillId="0" borderId="24" xfId="0" applyFont="1" applyBorder="1" applyAlignment="1">
      <alignment horizontal="right" vertical="center" wrapText="1"/>
    </xf>
    <xf numFmtId="0" fontId="62" fillId="0" borderId="16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left" vertical="center" textRotation="90" wrapText="1"/>
    </xf>
    <xf numFmtId="0" fontId="63" fillId="0" borderId="10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textRotation="90" wrapText="1"/>
    </xf>
    <xf numFmtId="0" fontId="76" fillId="0" borderId="10" xfId="0" applyFont="1" applyBorder="1" applyAlignment="1">
      <alignment vertical="center" textRotation="90" wrapText="1"/>
    </xf>
    <xf numFmtId="0" fontId="63" fillId="0" borderId="10" xfId="0" applyFont="1" applyBorder="1" applyAlignment="1">
      <alignment horizontal="center" textRotation="90" wrapText="1"/>
    </xf>
    <xf numFmtId="0" fontId="76" fillId="0" borderId="10" xfId="0" applyFont="1" applyBorder="1" applyAlignment="1">
      <alignment horizontal="center" textRotation="90" wrapText="1"/>
    </xf>
    <xf numFmtId="0" fontId="62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left" vertical="center" textRotation="90" wrapText="1"/>
    </xf>
    <xf numFmtId="0" fontId="77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8" fillId="0" borderId="14" xfId="0" applyFont="1" applyBorder="1" applyAlignment="1">
      <alignment horizontal="center" wrapText="1"/>
    </xf>
    <xf numFmtId="0" fontId="78" fillId="0" borderId="10" xfId="0" applyFont="1" applyBorder="1" applyAlignment="1">
      <alignment horizontal="center" wrapText="1"/>
    </xf>
    <xf numFmtId="0" fontId="69" fillId="0" borderId="12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66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textRotation="90" wrapText="1"/>
    </xf>
    <xf numFmtId="0" fontId="76" fillId="0" borderId="10" xfId="0" applyFont="1" applyBorder="1" applyAlignment="1">
      <alignment horizontal="center" vertical="center" textRotation="90" wrapText="1"/>
    </xf>
    <xf numFmtId="0" fontId="73" fillId="0" borderId="10" xfId="0" applyFont="1" applyBorder="1" applyAlignment="1">
      <alignment horizontal="center" textRotation="90" wrapText="1"/>
    </xf>
    <xf numFmtId="0" fontId="63" fillId="0" borderId="11" xfId="0" applyFont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Layout" zoomScale="148" zoomScaleNormal="150" zoomScalePageLayoutView="148" workbookViewId="0" topLeftCell="A1">
      <selection activeCell="M39" sqref="M39:N39"/>
    </sheetView>
  </sheetViews>
  <sheetFormatPr defaultColWidth="9.140625" defaultRowHeight="15"/>
  <cols>
    <col min="1" max="1" width="5.00390625" style="0" customWidth="1"/>
    <col min="2" max="2" width="33.57421875" style="0" customWidth="1"/>
    <col min="3" max="3" width="4.8515625" style="0" customWidth="1"/>
    <col min="4" max="4" width="4.57421875" style="0" customWidth="1"/>
    <col min="5" max="5" width="5.00390625" style="0" customWidth="1"/>
    <col min="6" max="6" width="5.140625" style="0" customWidth="1"/>
    <col min="7" max="8" width="5.00390625" style="0" customWidth="1"/>
    <col min="9" max="9" width="3.8515625" style="0" customWidth="1"/>
    <col min="10" max="10" width="4.00390625" style="0" customWidth="1"/>
    <col min="11" max="11" width="4.140625" style="0" customWidth="1"/>
    <col min="12" max="12" width="4.57421875" style="0" customWidth="1"/>
    <col min="13" max="13" width="4.140625" style="0" customWidth="1"/>
    <col min="14" max="14" width="5.00390625" style="0" customWidth="1"/>
  </cols>
  <sheetData>
    <row r="1" spans="1:14" ht="15">
      <c r="A1" s="14" t="s">
        <v>86</v>
      </c>
      <c r="B1" s="1"/>
      <c r="C1" s="2"/>
      <c r="D1" s="2"/>
      <c r="E1" s="2"/>
      <c r="F1" s="2"/>
      <c r="G1" s="2"/>
      <c r="H1" s="2"/>
      <c r="I1" s="2"/>
      <c r="J1" s="2"/>
      <c r="K1" s="80"/>
      <c r="L1" s="2"/>
      <c r="M1" s="2"/>
      <c r="N1" s="2">
        <v>2021</v>
      </c>
    </row>
    <row r="2" spans="1:14" ht="10.5" customHeight="1">
      <c r="A2" s="149" t="s">
        <v>0</v>
      </c>
      <c r="B2" s="149" t="s">
        <v>1</v>
      </c>
      <c r="C2" s="144" t="s">
        <v>80</v>
      </c>
      <c r="D2" s="139" t="s">
        <v>2</v>
      </c>
      <c r="E2" s="139"/>
      <c r="F2" s="139"/>
      <c r="G2" s="139"/>
      <c r="H2" s="139"/>
      <c r="I2" s="133" t="s">
        <v>82</v>
      </c>
      <c r="J2" s="133"/>
      <c r="K2" s="134"/>
      <c r="L2" s="133"/>
      <c r="M2" s="133"/>
      <c r="N2" s="133"/>
    </row>
    <row r="3" spans="1:14" ht="9" customHeight="1">
      <c r="A3" s="149"/>
      <c r="B3" s="149"/>
      <c r="C3" s="145"/>
      <c r="D3" s="139"/>
      <c r="E3" s="139"/>
      <c r="F3" s="139"/>
      <c r="G3" s="139"/>
      <c r="H3" s="139"/>
      <c r="I3" s="135" t="s">
        <v>83</v>
      </c>
      <c r="J3" s="136"/>
      <c r="K3" s="136"/>
      <c r="L3" s="136"/>
      <c r="M3" s="136"/>
      <c r="N3" s="137"/>
    </row>
    <row r="4" spans="1:14" ht="14.25" customHeight="1">
      <c r="A4" s="149"/>
      <c r="B4" s="149"/>
      <c r="C4" s="145"/>
      <c r="D4" s="138" t="s">
        <v>3</v>
      </c>
      <c r="E4" s="138" t="s">
        <v>81</v>
      </c>
      <c r="F4" s="139" t="s">
        <v>4</v>
      </c>
      <c r="G4" s="139"/>
      <c r="H4" s="139"/>
      <c r="I4" s="140" t="s">
        <v>5</v>
      </c>
      <c r="J4" s="141"/>
      <c r="K4" s="133" t="s">
        <v>6</v>
      </c>
      <c r="L4" s="133"/>
      <c r="M4" s="133" t="s">
        <v>7</v>
      </c>
      <c r="N4" s="133"/>
    </row>
    <row r="5" spans="1:14" ht="9.75" customHeight="1">
      <c r="A5" s="149"/>
      <c r="B5" s="149"/>
      <c r="C5" s="145"/>
      <c r="D5" s="138"/>
      <c r="E5" s="148"/>
      <c r="F5" s="142" t="s">
        <v>8</v>
      </c>
      <c r="G5" s="139" t="s">
        <v>9</v>
      </c>
      <c r="H5" s="139"/>
      <c r="I5" s="3">
        <v>1</v>
      </c>
      <c r="J5" s="3">
        <v>2</v>
      </c>
      <c r="K5" s="3">
        <v>3</v>
      </c>
      <c r="L5" s="3">
        <v>4</v>
      </c>
      <c r="M5" s="3">
        <v>5</v>
      </c>
      <c r="N5" s="3">
        <v>6</v>
      </c>
    </row>
    <row r="6" spans="1:14" ht="10.5" customHeight="1">
      <c r="A6" s="149"/>
      <c r="B6" s="149"/>
      <c r="C6" s="145"/>
      <c r="D6" s="138"/>
      <c r="E6" s="148"/>
      <c r="F6" s="143"/>
      <c r="G6" s="139"/>
      <c r="H6" s="139"/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</row>
    <row r="7" spans="1:14" ht="9" customHeight="1">
      <c r="A7" s="149"/>
      <c r="B7" s="149"/>
      <c r="C7" s="145"/>
      <c r="D7" s="138"/>
      <c r="E7" s="148"/>
      <c r="F7" s="143"/>
      <c r="G7" s="144" t="s">
        <v>11</v>
      </c>
      <c r="H7" s="142" t="s">
        <v>85</v>
      </c>
      <c r="I7" s="5">
        <v>17</v>
      </c>
      <c r="J7" s="5">
        <v>24</v>
      </c>
      <c r="K7" s="5">
        <v>16</v>
      </c>
      <c r="L7" s="5">
        <v>23</v>
      </c>
      <c r="M7" s="5">
        <v>15</v>
      </c>
      <c r="N7" s="5">
        <v>21</v>
      </c>
    </row>
    <row r="8" spans="1:14" ht="12" customHeight="1">
      <c r="A8" s="149"/>
      <c r="B8" s="149"/>
      <c r="C8" s="145"/>
      <c r="D8" s="138"/>
      <c r="E8" s="148"/>
      <c r="F8" s="143"/>
      <c r="G8" s="145"/>
      <c r="H8" s="159"/>
      <c r="I8" s="5" t="s">
        <v>12</v>
      </c>
      <c r="J8" s="5" t="s">
        <v>13</v>
      </c>
      <c r="K8" s="5" t="s">
        <v>12</v>
      </c>
      <c r="L8" s="5" t="s">
        <v>14</v>
      </c>
      <c r="M8" s="5" t="s">
        <v>12</v>
      </c>
      <c r="N8" s="5" t="s">
        <v>14</v>
      </c>
    </row>
    <row r="9" spans="1:14" ht="10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ht="9" customHeight="1">
      <c r="A10" s="6" t="s">
        <v>15</v>
      </c>
      <c r="B10" s="12" t="s">
        <v>16</v>
      </c>
      <c r="C10" s="8"/>
      <c r="D10" s="15">
        <f>D11+D20+D24</f>
        <v>3058</v>
      </c>
      <c r="E10" s="15">
        <f>E20+E24+712</f>
        <v>1006</v>
      </c>
      <c r="F10" s="15">
        <f>F11+F20+F24</f>
        <v>2052</v>
      </c>
      <c r="G10" s="15">
        <f>G20+G24+1010</f>
        <v>1406</v>
      </c>
      <c r="H10" s="15">
        <f>414+H20+H24</f>
        <v>606</v>
      </c>
      <c r="I10" s="15">
        <f>I20+396+I24</f>
        <v>612</v>
      </c>
      <c r="J10" s="15">
        <f>540+J20+J24</f>
        <v>864</v>
      </c>
      <c r="K10" s="15">
        <f>K20+488</f>
        <v>576</v>
      </c>
      <c r="L10" s="9"/>
      <c r="M10" s="9"/>
      <c r="N10" s="9"/>
    </row>
    <row r="11" spans="1:14" ht="9.75" customHeight="1">
      <c r="A11" s="17"/>
      <c r="B11" s="18" t="s">
        <v>17</v>
      </c>
      <c r="C11" s="19"/>
      <c r="D11" s="11">
        <f>D12+D13+D14+D15+D16+D17+D18+D19</f>
        <v>2136</v>
      </c>
      <c r="E11" s="11">
        <f>E12+E13+E14+E15+E16+E17+E18+E19</f>
        <v>712</v>
      </c>
      <c r="F11" s="11">
        <f>F12+F13+F14+F15+F16+F17+F18+F19</f>
        <v>1424</v>
      </c>
      <c r="G11" s="11">
        <f>G12+G13+G14+G15+G16+G17+G18+G19</f>
        <v>1010</v>
      </c>
      <c r="H11" s="11">
        <f>H12+H16+H13+H14+H15+H17+H18+H19</f>
        <v>414</v>
      </c>
      <c r="I11" s="90">
        <f>I12+I13+I14+I15+I16+I17+I18+I19</f>
        <v>396</v>
      </c>
      <c r="J11" s="90">
        <f>J12+J13+J14+J15+J16+J17+J18+J19</f>
        <v>540</v>
      </c>
      <c r="K11" s="107">
        <f>K12+K13+K15+K16+K17</f>
        <v>488</v>
      </c>
      <c r="L11" s="21"/>
      <c r="M11" s="21"/>
      <c r="N11" s="21"/>
    </row>
    <row r="12" spans="1:15" ht="12" customHeight="1">
      <c r="A12" s="83" t="s">
        <v>18</v>
      </c>
      <c r="B12" s="85" t="s">
        <v>19</v>
      </c>
      <c r="C12" s="10" t="s">
        <v>150</v>
      </c>
      <c r="D12" s="10">
        <v>210</v>
      </c>
      <c r="E12" s="10">
        <v>70</v>
      </c>
      <c r="F12" s="10">
        <v>140</v>
      </c>
      <c r="G12" s="10">
        <v>91</v>
      </c>
      <c r="H12" s="91">
        <v>49</v>
      </c>
      <c r="I12" s="118">
        <v>32</v>
      </c>
      <c r="J12" s="118">
        <v>26</v>
      </c>
      <c r="K12" s="119">
        <v>82</v>
      </c>
      <c r="L12" s="113"/>
      <c r="M12" s="89"/>
      <c r="N12" s="84"/>
      <c r="O12" s="84"/>
    </row>
    <row r="13" spans="1:15" ht="10.5" customHeight="1">
      <c r="A13" s="83" t="s">
        <v>21</v>
      </c>
      <c r="B13" s="85" t="s">
        <v>22</v>
      </c>
      <c r="C13" s="10" t="s">
        <v>140</v>
      </c>
      <c r="D13" s="10">
        <v>327</v>
      </c>
      <c r="E13" s="10">
        <v>109</v>
      </c>
      <c r="F13" s="10">
        <v>218</v>
      </c>
      <c r="G13" s="10">
        <v>171</v>
      </c>
      <c r="H13" s="91">
        <v>47</v>
      </c>
      <c r="I13" s="118">
        <v>50</v>
      </c>
      <c r="J13" s="118">
        <v>70</v>
      </c>
      <c r="K13" s="119">
        <v>98</v>
      </c>
      <c r="L13" s="113"/>
      <c r="M13" s="89"/>
      <c r="N13" s="84"/>
      <c r="O13" s="84"/>
    </row>
    <row r="14" spans="1:15" ht="12" customHeight="1">
      <c r="A14" s="83" t="s">
        <v>24</v>
      </c>
      <c r="B14" s="85" t="s">
        <v>25</v>
      </c>
      <c r="C14" s="10" t="s">
        <v>139</v>
      </c>
      <c r="D14" s="10">
        <v>189</v>
      </c>
      <c r="E14" s="10">
        <v>63</v>
      </c>
      <c r="F14" s="10">
        <v>126</v>
      </c>
      <c r="G14" s="10">
        <v>103</v>
      </c>
      <c r="H14" s="91">
        <v>23</v>
      </c>
      <c r="I14" s="118">
        <v>36</v>
      </c>
      <c r="J14" s="118">
        <v>90</v>
      </c>
      <c r="K14" s="119"/>
      <c r="L14" s="113"/>
      <c r="M14" s="89"/>
      <c r="N14" s="84"/>
      <c r="O14" s="84"/>
    </row>
    <row r="15" spans="1:15" ht="11.25" customHeight="1">
      <c r="A15" s="83" t="s">
        <v>26</v>
      </c>
      <c r="B15" s="78" t="s">
        <v>132</v>
      </c>
      <c r="C15" s="10" t="s">
        <v>150</v>
      </c>
      <c r="D15" s="10">
        <v>465</v>
      </c>
      <c r="E15" s="10">
        <v>155</v>
      </c>
      <c r="F15" s="10">
        <v>310</v>
      </c>
      <c r="G15" s="10">
        <v>280</v>
      </c>
      <c r="H15" s="91">
        <v>30</v>
      </c>
      <c r="I15" s="118">
        <v>78</v>
      </c>
      <c r="J15" s="118">
        <v>74</v>
      </c>
      <c r="K15" s="119">
        <v>158</v>
      </c>
      <c r="L15" s="113"/>
      <c r="M15" s="89"/>
      <c r="N15" s="84"/>
      <c r="O15" s="84"/>
    </row>
    <row r="16" spans="1:15" ht="11.25" customHeight="1">
      <c r="A16" s="83" t="s">
        <v>28</v>
      </c>
      <c r="B16" s="85" t="s">
        <v>146</v>
      </c>
      <c r="C16" s="10" t="s">
        <v>140</v>
      </c>
      <c r="D16" s="10">
        <v>474</v>
      </c>
      <c r="E16" s="10">
        <v>158</v>
      </c>
      <c r="F16" s="10">
        <v>316</v>
      </c>
      <c r="G16" s="10">
        <v>254</v>
      </c>
      <c r="H16" s="91">
        <v>62</v>
      </c>
      <c r="I16" s="118">
        <v>76</v>
      </c>
      <c r="J16" s="118">
        <v>142</v>
      </c>
      <c r="K16" s="119">
        <v>98</v>
      </c>
      <c r="L16" s="113"/>
      <c r="M16" s="89"/>
      <c r="N16" s="84"/>
      <c r="O16" s="84"/>
    </row>
    <row r="17" spans="1:15" ht="12" customHeight="1">
      <c r="A17" s="83" t="s">
        <v>30</v>
      </c>
      <c r="B17" s="85" t="s">
        <v>39</v>
      </c>
      <c r="C17" s="10" t="s">
        <v>140</v>
      </c>
      <c r="D17" s="10">
        <v>288</v>
      </c>
      <c r="E17" s="10">
        <v>96</v>
      </c>
      <c r="F17" s="10">
        <v>192</v>
      </c>
      <c r="G17" s="10">
        <v>8</v>
      </c>
      <c r="H17" s="91">
        <v>184</v>
      </c>
      <c r="I17" s="118">
        <v>60</v>
      </c>
      <c r="J17" s="118">
        <v>80</v>
      </c>
      <c r="K17" s="119">
        <v>52</v>
      </c>
      <c r="L17" s="113"/>
      <c r="M17" s="89"/>
      <c r="N17" s="84"/>
      <c r="O17" s="84"/>
    </row>
    <row r="18" spans="1:15" ht="12" customHeight="1">
      <c r="A18" s="92" t="s">
        <v>32</v>
      </c>
      <c r="B18" s="85" t="s">
        <v>41</v>
      </c>
      <c r="C18" s="10" t="s">
        <v>139</v>
      </c>
      <c r="D18" s="10">
        <v>114</v>
      </c>
      <c r="E18" s="10">
        <v>38</v>
      </c>
      <c r="F18" s="10">
        <v>76</v>
      </c>
      <c r="G18" s="10">
        <v>67</v>
      </c>
      <c r="H18" s="91">
        <v>9</v>
      </c>
      <c r="I18" s="118">
        <v>40</v>
      </c>
      <c r="J18" s="118">
        <v>36</v>
      </c>
      <c r="K18" s="119"/>
      <c r="L18" s="113"/>
      <c r="M18" s="89"/>
      <c r="N18" s="84"/>
      <c r="O18" s="84"/>
    </row>
    <row r="19" spans="1:15" ht="12" customHeight="1">
      <c r="A19" s="93" t="s">
        <v>34</v>
      </c>
      <c r="B19" s="94" t="s">
        <v>126</v>
      </c>
      <c r="C19" s="10" t="s">
        <v>139</v>
      </c>
      <c r="D19" s="10">
        <v>69</v>
      </c>
      <c r="E19" s="10">
        <v>23</v>
      </c>
      <c r="F19" s="10">
        <v>46</v>
      </c>
      <c r="G19" s="10">
        <v>36</v>
      </c>
      <c r="H19" s="91">
        <v>10</v>
      </c>
      <c r="I19" s="118">
        <v>24</v>
      </c>
      <c r="J19" s="118">
        <v>22</v>
      </c>
      <c r="K19" s="119"/>
      <c r="L19" s="113"/>
      <c r="M19" s="89"/>
      <c r="N19" s="84"/>
      <c r="O19" s="84"/>
    </row>
    <row r="20" spans="1:15" ht="12" customHeight="1">
      <c r="A20" s="95"/>
      <c r="B20" s="96" t="s">
        <v>147</v>
      </c>
      <c r="C20" s="97"/>
      <c r="D20" s="98">
        <f aca="true" t="shared" si="0" ref="D20:J20">D21+D22+D23</f>
        <v>777</v>
      </c>
      <c r="E20" s="98">
        <f t="shared" si="0"/>
        <v>259</v>
      </c>
      <c r="F20" s="98">
        <f t="shared" si="0"/>
        <v>518</v>
      </c>
      <c r="G20" s="98">
        <f t="shared" si="0"/>
        <v>338</v>
      </c>
      <c r="H20" s="98">
        <f t="shared" si="0"/>
        <v>180</v>
      </c>
      <c r="I20" s="99">
        <f t="shared" si="0"/>
        <v>156</v>
      </c>
      <c r="J20" s="99">
        <f t="shared" si="0"/>
        <v>274</v>
      </c>
      <c r="K20" s="121">
        <f>K22</f>
        <v>88</v>
      </c>
      <c r="L20" s="113"/>
      <c r="M20" s="108"/>
      <c r="N20" s="99"/>
      <c r="O20" s="99"/>
    </row>
    <row r="21" spans="1:15" ht="11.25" customHeight="1">
      <c r="A21" s="93" t="s">
        <v>36</v>
      </c>
      <c r="B21" s="78" t="s">
        <v>148</v>
      </c>
      <c r="C21" s="10" t="s">
        <v>139</v>
      </c>
      <c r="D21" s="100">
        <v>162</v>
      </c>
      <c r="E21" s="100">
        <v>54</v>
      </c>
      <c r="F21" s="100">
        <v>108</v>
      </c>
      <c r="G21" s="100">
        <v>55</v>
      </c>
      <c r="H21" s="100">
        <v>53</v>
      </c>
      <c r="I21" s="118">
        <v>40</v>
      </c>
      <c r="J21" s="118">
        <v>68</v>
      </c>
      <c r="K21" s="119"/>
      <c r="L21" s="113"/>
      <c r="M21" s="89"/>
      <c r="N21" s="84"/>
      <c r="O21" s="84"/>
    </row>
    <row r="22" spans="1:15" ht="12" customHeight="1">
      <c r="A22" s="101" t="s">
        <v>38</v>
      </c>
      <c r="B22" s="102" t="s">
        <v>149</v>
      </c>
      <c r="C22" s="100" t="s">
        <v>150</v>
      </c>
      <c r="D22" s="100">
        <v>495</v>
      </c>
      <c r="E22" s="100">
        <v>165</v>
      </c>
      <c r="F22" s="100">
        <v>330</v>
      </c>
      <c r="G22" s="100">
        <v>243</v>
      </c>
      <c r="H22" s="103">
        <v>87</v>
      </c>
      <c r="I22" s="118">
        <v>76</v>
      </c>
      <c r="J22" s="118">
        <v>166</v>
      </c>
      <c r="K22" s="119">
        <v>88</v>
      </c>
      <c r="L22" s="113"/>
      <c r="M22" s="89"/>
      <c r="N22" s="84"/>
      <c r="O22" s="84"/>
    </row>
    <row r="23" spans="1:15" ht="11.25" customHeight="1">
      <c r="A23" s="83" t="s">
        <v>40</v>
      </c>
      <c r="B23" s="77" t="s">
        <v>151</v>
      </c>
      <c r="C23" s="97" t="s">
        <v>139</v>
      </c>
      <c r="D23" s="97">
        <v>120</v>
      </c>
      <c r="E23" s="97">
        <v>40</v>
      </c>
      <c r="F23" s="97">
        <v>80</v>
      </c>
      <c r="G23" s="97">
        <v>40</v>
      </c>
      <c r="H23" s="97">
        <v>40</v>
      </c>
      <c r="I23" s="118">
        <v>40</v>
      </c>
      <c r="J23" s="118">
        <v>40</v>
      </c>
      <c r="K23" s="119"/>
      <c r="L23" s="113"/>
      <c r="M23" s="89"/>
      <c r="N23" s="84"/>
      <c r="O23" s="84"/>
    </row>
    <row r="24" spans="1:15" ht="11.25" customHeight="1">
      <c r="A24" s="83"/>
      <c r="B24" s="76" t="s">
        <v>152</v>
      </c>
      <c r="C24" s="104"/>
      <c r="D24" s="90">
        <f>D25+D27</f>
        <v>145</v>
      </c>
      <c r="E24" s="90">
        <f>E25</f>
        <v>35</v>
      </c>
      <c r="F24" s="90">
        <f>F25+F27</f>
        <v>110</v>
      </c>
      <c r="G24" s="90">
        <f>G25</f>
        <v>58</v>
      </c>
      <c r="H24" s="107">
        <f>H25</f>
        <v>12</v>
      </c>
      <c r="I24" s="122">
        <f>I25+I27</f>
        <v>60</v>
      </c>
      <c r="J24" s="122">
        <f>J25+J27</f>
        <v>50</v>
      </c>
      <c r="K24" s="119"/>
      <c r="L24" s="114"/>
      <c r="M24" s="89"/>
      <c r="N24" s="84"/>
      <c r="O24" s="84"/>
    </row>
    <row r="25" spans="1:15" ht="12" customHeight="1">
      <c r="A25" s="83" t="s">
        <v>42</v>
      </c>
      <c r="B25" s="85" t="s">
        <v>46</v>
      </c>
      <c r="C25" s="104" t="s">
        <v>139</v>
      </c>
      <c r="D25" s="104">
        <v>105</v>
      </c>
      <c r="E25" s="104">
        <v>35</v>
      </c>
      <c r="F25" s="104">
        <v>70</v>
      </c>
      <c r="G25" s="104">
        <v>58</v>
      </c>
      <c r="H25" s="105">
        <v>12</v>
      </c>
      <c r="I25" s="118">
        <v>40</v>
      </c>
      <c r="J25" s="118">
        <v>30</v>
      </c>
      <c r="K25" s="119"/>
      <c r="L25" s="114"/>
      <c r="M25" s="89"/>
      <c r="N25" s="84"/>
      <c r="O25" s="84"/>
    </row>
    <row r="26" spans="1:15" ht="12" customHeight="1">
      <c r="A26" s="23" t="s">
        <v>164</v>
      </c>
      <c r="B26" s="7" t="s">
        <v>145</v>
      </c>
      <c r="C26" s="90"/>
      <c r="D26" s="90">
        <v>40</v>
      </c>
      <c r="E26" s="90"/>
      <c r="F26" s="90">
        <v>40</v>
      </c>
      <c r="G26" s="90"/>
      <c r="H26" s="107"/>
      <c r="I26" s="122">
        <v>20</v>
      </c>
      <c r="J26" s="122">
        <v>20</v>
      </c>
      <c r="K26" s="119"/>
      <c r="L26" s="114"/>
      <c r="M26" s="120"/>
      <c r="N26" s="118"/>
      <c r="O26" s="118"/>
    </row>
    <row r="27" spans="1:15" ht="12" customHeight="1">
      <c r="A27" s="116" t="s">
        <v>165</v>
      </c>
      <c r="B27" s="85" t="s">
        <v>145</v>
      </c>
      <c r="C27" s="104"/>
      <c r="D27" s="104">
        <v>40</v>
      </c>
      <c r="E27" s="104"/>
      <c r="F27" s="104">
        <v>40</v>
      </c>
      <c r="G27" s="104"/>
      <c r="H27" s="105"/>
      <c r="I27" s="118">
        <v>20</v>
      </c>
      <c r="J27" s="118">
        <v>20</v>
      </c>
      <c r="K27" s="119"/>
      <c r="L27" s="114"/>
      <c r="M27" s="89"/>
      <c r="N27" s="84"/>
      <c r="O27" s="84"/>
    </row>
    <row r="28" spans="1:14" ht="12.75" customHeight="1">
      <c r="A28" s="23" t="s">
        <v>56</v>
      </c>
      <c r="B28" s="12" t="s">
        <v>87</v>
      </c>
      <c r="C28" s="28"/>
      <c r="D28" s="90">
        <f>D30+D31+D32+D33+D29</f>
        <v>294</v>
      </c>
      <c r="E28" s="90">
        <f>E29+E30+E31+E32+E33</f>
        <v>98</v>
      </c>
      <c r="F28" s="90">
        <f>F29+F30+F31+F32+F33</f>
        <v>196</v>
      </c>
      <c r="G28" s="90">
        <f>G29+G30+G31+G32+G33</f>
        <v>143</v>
      </c>
      <c r="H28" s="107">
        <f>H29+H30+H31+H32+H33</f>
        <v>53</v>
      </c>
      <c r="I28" s="122"/>
      <c r="J28" s="122"/>
      <c r="K28" s="119"/>
      <c r="L28" s="71">
        <f>L29+L30+L31+L32</f>
        <v>164</v>
      </c>
      <c r="M28" s="109"/>
      <c r="N28" s="9">
        <f>N33</f>
        <v>32</v>
      </c>
    </row>
    <row r="29" spans="1:14" ht="12" customHeight="1">
      <c r="A29" s="75" t="s">
        <v>133</v>
      </c>
      <c r="B29" s="45" t="s">
        <v>89</v>
      </c>
      <c r="C29" s="126" t="s">
        <v>166</v>
      </c>
      <c r="D29" s="8">
        <f>F29*1.5</f>
        <v>48</v>
      </c>
      <c r="E29" s="8">
        <f>F29*0.5</f>
        <v>16</v>
      </c>
      <c r="F29" s="8">
        <v>32</v>
      </c>
      <c r="G29" s="40">
        <v>27</v>
      </c>
      <c r="H29" s="40">
        <v>5</v>
      </c>
      <c r="I29" s="41"/>
      <c r="J29" s="43"/>
      <c r="K29" s="63"/>
      <c r="L29" s="72">
        <v>32</v>
      </c>
      <c r="M29" s="110"/>
      <c r="N29" s="8"/>
    </row>
    <row r="30" spans="1:14" ht="15" customHeight="1">
      <c r="A30" s="75" t="s">
        <v>134</v>
      </c>
      <c r="B30" s="29" t="s">
        <v>156</v>
      </c>
      <c r="C30" s="126" t="s">
        <v>166</v>
      </c>
      <c r="D30" s="8">
        <f>F30*1.5</f>
        <v>69</v>
      </c>
      <c r="E30" s="8">
        <f>F30*0.5</f>
        <v>23</v>
      </c>
      <c r="F30" s="8">
        <v>46</v>
      </c>
      <c r="G30" s="40">
        <v>36</v>
      </c>
      <c r="H30" s="40">
        <v>10</v>
      </c>
      <c r="I30" s="8"/>
      <c r="J30" s="8"/>
      <c r="K30" s="63"/>
      <c r="L30" s="72">
        <v>46</v>
      </c>
      <c r="M30" s="110"/>
      <c r="N30" s="8"/>
    </row>
    <row r="31" spans="1:14" ht="10.5" customHeight="1">
      <c r="A31" s="75" t="s">
        <v>135</v>
      </c>
      <c r="B31" s="29" t="s">
        <v>157</v>
      </c>
      <c r="C31" s="126" t="s">
        <v>166</v>
      </c>
      <c r="D31" s="8">
        <f>F31*1.5</f>
        <v>48</v>
      </c>
      <c r="E31" s="8">
        <f>F31*0.5</f>
        <v>16</v>
      </c>
      <c r="F31" s="8">
        <v>32</v>
      </c>
      <c r="G31" s="40">
        <v>28</v>
      </c>
      <c r="H31" s="40">
        <v>4</v>
      </c>
      <c r="I31" s="8"/>
      <c r="J31" s="8"/>
      <c r="K31" s="63"/>
      <c r="L31" s="72">
        <v>32</v>
      </c>
      <c r="M31" s="110"/>
      <c r="N31" s="8"/>
    </row>
    <row r="32" spans="1:14" ht="12" customHeight="1">
      <c r="A32" s="75" t="s">
        <v>136</v>
      </c>
      <c r="B32" s="45" t="s">
        <v>93</v>
      </c>
      <c r="C32" s="126" t="s">
        <v>166</v>
      </c>
      <c r="D32" s="8">
        <v>81</v>
      </c>
      <c r="E32" s="8">
        <v>27</v>
      </c>
      <c r="F32" s="8">
        <v>54</v>
      </c>
      <c r="G32" s="40">
        <v>32</v>
      </c>
      <c r="H32" s="40">
        <v>22</v>
      </c>
      <c r="I32" s="8"/>
      <c r="J32" s="8"/>
      <c r="K32" s="63"/>
      <c r="L32" s="72">
        <v>54</v>
      </c>
      <c r="M32" s="110"/>
      <c r="N32" s="8"/>
    </row>
    <row r="33" spans="1:14" ht="10.5" customHeight="1">
      <c r="A33" s="75" t="s">
        <v>137</v>
      </c>
      <c r="B33" s="45" t="s">
        <v>84</v>
      </c>
      <c r="C33" s="81" t="s">
        <v>138</v>
      </c>
      <c r="D33" s="8">
        <f>F33*1.5</f>
        <v>48</v>
      </c>
      <c r="E33" s="8">
        <f>F33*0.5</f>
        <v>16</v>
      </c>
      <c r="F33" s="8">
        <v>32</v>
      </c>
      <c r="G33" s="40">
        <v>20</v>
      </c>
      <c r="H33" s="40">
        <v>12</v>
      </c>
      <c r="I33" s="8"/>
      <c r="J33" s="8"/>
      <c r="K33" s="63"/>
      <c r="L33" s="72"/>
      <c r="M33" s="110"/>
      <c r="N33" s="8">
        <v>32</v>
      </c>
    </row>
    <row r="34" spans="1:14" ht="12" customHeight="1">
      <c r="A34" s="36" t="s">
        <v>60</v>
      </c>
      <c r="B34" s="12" t="s">
        <v>94</v>
      </c>
      <c r="C34" s="28"/>
      <c r="D34" s="28">
        <f>D35+D50</f>
        <v>2191</v>
      </c>
      <c r="E34" s="28">
        <f>E35+E50</f>
        <v>263</v>
      </c>
      <c r="F34" s="28">
        <f>F35+F50</f>
        <v>1928</v>
      </c>
      <c r="G34" s="28">
        <f>G35:H35+G50</f>
        <v>325</v>
      </c>
      <c r="H34" s="28">
        <f>H35+H50</f>
        <v>235</v>
      </c>
      <c r="I34" s="9"/>
      <c r="J34" s="9"/>
      <c r="K34" s="69"/>
      <c r="L34" s="71">
        <f>L35</f>
        <v>664</v>
      </c>
      <c r="M34" s="111">
        <f>M35+M50</f>
        <v>540</v>
      </c>
      <c r="N34" s="21">
        <f>N35+N50</f>
        <v>724</v>
      </c>
    </row>
    <row r="35" spans="1:14" ht="11.25" customHeight="1">
      <c r="A35" s="36" t="s">
        <v>61</v>
      </c>
      <c r="B35" s="12" t="s">
        <v>62</v>
      </c>
      <c r="C35" s="28"/>
      <c r="D35" s="28">
        <f>D36+D42+D46</f>
        <v>2131</v>
      </c>
      <c r="E35" s="28">
        <f>E36+E42+E46</f>
        <v>243</v>
      </c>
      <c r="F35" s="28">
        <f>F36+F42+F46</f>
        <v>1888</v>
      </c>
      <c r="G35" s="28">
        <f>G36+G42+G46</f>
        <v>323</v>
      </c>
      <c r="H35" s="28">
        <f>H36+H42+H46</f>
        <v>197</v>
      </c>
      <c r="I35" s="9"/>
      <c r="J35" s="9"/>
      <c r="K35" s="69"/>
      <c r="L35" s="71">
        <f>L36+L42+L46</f>
        <v>664</v>
      </c>
      <c r="M35" s="112">
        <f>M36+M42+M46</f>
        <v>520</v>
      </c>
      <c r="N35" s="71">
        <f>N36+N42+N46</f>
        <v>704</v>
      </c>
    </row>
    <row r="36" spans="1:14" ht="21.75" customHeight="1">
      <c r="A36" s="36" t="s">
        <v>63</v>
      </c>
      <c r="B36" s="30" t="s">
        <v>95</v>
      </c>
      <c r="C36" s="28" t="s">
        <v>141</v>
      </c>
      <c r="D36" s="9">
        <f>D37+D38+D39+D41</f>
        <v>1501</v>
      </c>
      <c r="E36" s="9">
        <f>E37+E38</f>
        <v>117</v>
      </c>
      <c r="F36" s="9">
        <f>F37+F38+F39+F41</f>
        <v>1384</v>
      </c>
      <c r="G36" s="9">
        <f>G37+G38</f>
        <v>117</v>
      </c>
      <c r="H36" s="9">
        <f>H37+H38</f>
        <v>115</v>
      </c>
      <c r="I36" s="9"/>
      <c r="J36" s="9"/>
      <c r="K36" s="9"/>
      <c r="L36" s="124">
        <f>L37+L38+L39+L41</f>
        <v>508</v>
      </c>
      <c r="M36" s="71">
        <f>M38+M39+M41</f>
        <v>408</v>
      </c>
      <c r="N36" s="71">
        <f>N41</f>
        <v>468</v>
      </c>
    </row>
    <row r="37" spans="1:14" ht="18" customHeight="1">
      <c r="A37" s="24" t="s">
        <v>96</v>
      </c>
      <c r="B37" s="29" t="s">
        <v>131</v>
      </c>
      <c r="C37" s="126"/>
      <c r="D37" s="8">
        <v>93</v>
      </c>
      <c r="E37" s="8">
        <v>31</v>
      </c>
      <c r="F37" s="8">
        <v>62</v>
      </c>
      <c r="G37" s="40">
        <v>32</v>
      </c>
      <c r="H37" s="40">
        <v>30</v>
      </c>
      <c r="I37" s="8"/>
      <c r="J37" s="8"/>
      <c r="K37" s="8"/>
      <c r="L37" s="63">
        <v>62</v>
      </c>
      <c r="M37" s="72"/>
      <c r="N37" s="72"/>
    </row>
    <row r="38" spans="1:14" ht="15" customHeight="1">
      <c r="A38" s="24" t="s">
        <v>158</v>
      </c>
      <c r="B38" s="29" t="s">
        <v>99</v>
      </c>
      <c r="C38" s="126"/>
      <c r="D38" s="8">
        <v>256</v>
      </c>
      <c r="E38" s="8">
        <v>86</v>
      </c>
      <c r="F38" s="8">
        <v>170</v>
      </c>
      <c r="G38" s="40">
        <v>85</v>
      </c>
      <c r="H38" s="40">
        <v>85</v>
      </c>
      <c r="I38" s="8"/>
      <c r="J38" s="8"/>
      <c r="K38" s="8"/>
      <c r="L38" s="63">
        <v>86</v>
      </c>
      <c r="M38" s="72">
        <v>84</v>
      </c>
      <c r="N38" s="72"/>
    </row>
    <row r="39" spans="1:16" ht="13.5" customHeight="1">
      <c r="A39" s="24" t="s">
        <v>64</v>
      </c>
      <c r="B39" s="131" t="s">
        <v>168</v>
      </c>
      <c r="C39" s="166" t="s">
        <v>167</v>
      </c>
      <c r="D39" s="8">
        <v>360</v>
      </c>
      <c r="E39" s="8"/>
      <c r="F39" s="8">
        <v>360</v>
      </c>
      <c r="G39" s="40"/>
      <c r="H39" s="40"/>
      <c r="I39" s="66"/>
      <c r="J39" s="66"/>
      <c r="K39" s="66"/>
      <c r="L39" s="67">
        <v>180</v>
      </c>
      <c r="M39" s="73">
        <v>180</v>
      </c>
      <c r="N39" s="73"/>
      <c r="O39" s="64"/>
      <c r="P39" s="65"/>
    </row>
    <row r="40" spans="1:16" ht="12" customHeight="1">
      <c r="A40" s="24" t="s">
        <v>100</v>
      </c>
      <c r="B40" s="164" t="s">
        <v>168</v>
      </c>
      <c r="C40" s="132" t="s">
        <v>167</v>
      </c>
      <c r="D40" s="8"/>
      <c r="E40" s="8"/>
      <c r="F40" s="106" t="s">
        <v>162</v>
      </c>
      <c r="G40" s="40"/>
      <c r="H40" s="40"/>
      <c r="I40" s="66"/>
      <c r="J40" s="66"/>
      <c r="K40" s="66"/>
      <c r="L40" s="88" t="s">
        <v>101</v>
      </c>
      <c r="M40" s="73" t="s">
        <v>163</v>
      </c>
      <c r="N40" s="73"/>
      <c r="O40" s="64"/>
      <c r="P40" s="64"/>
    </row>
    <row r="41" spans="1:16" ht="13.5" customHeight="1">
      <c r="A41" s="24" t="s">
        <v>66</v>
      </c>
      <c r="B41" s="165" t="s">
        <v>169</v>
      </c>
      <c r="C41" s="130" t="s">
        <v>142</v>
      </c>
      <c r="D41" s="8">
        <v>792</v>
      </c>
      <c r="E41" s="8"/>
      <c r="F41" s="8">
        <v>792</v>
      </c>
      <c r="G41" s="40"/>
      <c r="H41" s="40"/>
      <c r="I41" s="66"/>
      <c r="J41" s="66"/>
      <c r="K41" s="66"/>
      <c r="L41" s="67">
        <v>180</v>
      </c>
      <c r="M41" s="73">
        <v>144</v>
      </c>
      <c r="N41" s="73">
        <v>468</v>
      </c>
      <c r="O41" s="64"/>
      <c r="P41" s="65"/>
    </row>
    <row r="42" spans="1:14" ht="17.25" customHeight="1">
      <c r="A42" s="36" t="s">
        <v>68</v>
      </c>
      <c r="B42" s="12" t="s">
        <v>102</v>
      </c>
      <c r="C42" s="28" t="s">
        <v>141</v>
      </c>
      <c r="D42" s="9">
        <f>D43+D44+D45</f>
        <v>327</v>
      </c>
      <c r="E42" s="9">
        <f>E43</f>
        <v>25</v>
      </c>
      <c r="F42" s="9">
        <f>F43+F44+F45</f>
        <v>302</v>
      </c>
      <c r="G42" s="9">
        <f>G43</f>
        <v>50</v>
      </c>
      <c r="H42" s="9">
        <f>H44</f>
        <v>36</v>
      </c>
      <c r="I42" s="68"/>
      <c r="J42" s="68"/>
      <c r="K42" s="68"/>
      <c r="L42" s="123">
        <f>L43+L44</f>
        <v>56</v>
      </c>
      <c r="M42" s="74">
        <f>M43</f>
        <v>30</v>
      </c>
      <c r="N42" s="74">
        <f>N45</f>
        <v>216</v>
      </c>
    </row>
    <row r="43" spans="1:14" ht="15" customHeight="1">
      <c r="A43" s="24" t="s">
        <v>69</v>
      </c>
      <c r="B43" s="29" t="s">
        <v>103</v>
      </c>
      <c r="C43" s="8"/>
      <c r="D43" s="8">
        <f>F43*1.5</f>
        <v>75</v>
      </c>
      <c r="E43" s="8">
        <f>F43*0.5</f>
        <v>25</v>
      </c>
      <c r="F43" s="8">
        <v>50</v>
      </c>
      <c r="G43" s="40">
        <v>50</v>
      </c>
      <c r="H43" s="40"/>
      <c r="I43" s="66"/>
      <c r="J43" s="66"/>
      <c r="K43" s="66"/>
      <c r="L43" s="66">
        <v>20</v>
      </c>
      <c r="M43" s="70">
        <v>30</v>
      </c>
      <c r="N43" s="70"/>
    </row>
    <row r="44" spans="1:14" ht="12" customHeight="1">
      <c r="A44" s="24" t="s">
        <v>70</v>
      </c>
      <c r="B44" s="164" t="s">
        <v>168</v>
      </c>
      <c r="C44" s="130" t="s">
        <v>166</v>
      </c>
      <c r="D44" s="8">
        <v>36</v>
      </c>
      <c r="E44" s="8"/>
      <c r="F44" s="8">
        <v>36</v>
      </c>
      <c r="G44" s="40"/>
      <c r="H44" s="40">
        <v>36</v>
      </c>
      <c r="I44" s="66"/>
      <c r="J44" s="66"/>
      <c r="K44" s="66"/>
      <c r="L44" s="66">
        <v>36</v>
      </c>
      <c r="M44" s="66"/>
      <c r="N44" s="66"/>
    </row>
    <row r="45" spans="1:14" ht="12" customHeight="1">
      <c r="A45" s="24" t="s">
        <v>125</v>
      </c>
      <c r="B45" s="165" t="s">
        <v>169</v>
      </c>
      <c r="C45" s="127" t="s">
        <v>142</v>
      </c>
      <c r="D45" s="127">
        <v>216</v>
      </c>
      <c r="E45" s="38"/>
      <c r="F45" s="38">
        <v>216</v>
      </c>
      <c r="G45" s="40"/>
      <c r="H45" s="40"/>
      <c r="I45" s="66"/>
      <c r="J45" s="66"/>
      <c r="K45" s="66"/>
      <c r="L45" s="66"/>
      <c r="M45" s="66"/>
      <c r="N45" s="66">
        <v>216</v>
      </c>
    </row>
    <row r="46" spans="1:14" ht="12" customHeight="1">
      <c r="A46" s="36" t="s">
        <v>71</v>
      </c>
      <c r="B46" s="12" t="s">
        <v>104</v>
      </c>
      <c r="C46" s="28" t="s">
        <v>141</v>
      </c>
      <c r="D46" s="9">
        <f>D47</f>
        <v>303</v>
      </c>
      <c r="E46" s="9">
        <v>101</v>
      </c>
      <c r="F46" s="9">
        <f>F47</f>
        <v>202</v>
      </c>
      <c r="G46" s="9">
        <f>G47</f>
        <v>156</v>
      </c>
      <c r="H46" s="9">
        <f>H47</f>
        <v>46</v>
      </c>
      <c r="I46" s="117"/>
      <c r="J46" s="117"/>
      <c r="K46" s="9"/>
      <c r="L46" s="9">
        <f>L47</f>
        <v>100</v>
      </c>
      <c r="M46" s="9">
        <f>M47</f>
        <v>82</v>
      </c>
      <c r="N46" s="9">
        <f>N47</f>
        <v>20</v>
      </c>
    </row>
    <row r="47" spans="1:14" ht="12" customHeight="1">
      <c r="A47" s="24" t="s">
        <v>105</v>
      </c>
      <c r="B47" s="16" t="s">
        <v>106</v>
      </c>
      <c r="C47" s="49"/>
      <c r="D47" s="8">
        <f>F47*1.5</f>
        <v>303</v>
      </c>
      <c r="E47" s="8">
        <f>F47*0.5</f>
        <v>101</v>
      </c>
      <c r="F47" s="8">
        <v>202</v>
      </c>
      <c r="G47" s="40">
        <v>156</v>
      </c>
      <c r="H47" s="40">
        <v>46</v>
      </c>
      <c r="I47" s="8"/>
      <c r="J47" s="8"/>
      <c r="K47" s="8"/>
      <c r="L47" s="8">
        <v>100</v>
      </c>
      <c r="M47" s="8">
        <v>82</v>
      </c>
      <c r="N47" s="8">
        <v>20</v>
      </c>
    </row>
    <row r="48" spans="1:14" ht="13.5" customHeight="1">
      <c r="A48" s="139" t="s">
        <v>72</v>
      </c>
      <c r="B48" s="146" t="s">
        <v>168</v>
      </c>
      <c r="C48" s="147"/>
      <c r="D48" s="147"/>
      <c r="E48" s="147"/>
      <c r="F48" s="37" t="s">
        <v>124</v>
      </c>
      <c r="G48" s="151"/>
      <c r="H48" s="151"/>
      <c r="I48" s="150"/>
      <c r="J48" s="152"/>
      <c r="K48" s="154"/>
      <c r="L48" s="37" t="s">
        <v>130</v>
      </c>
      <c r="M48" s="150"/>
      <c r="N48" s="150"/>
    </row>
    <row r="49" spans="1:14" ht="0" customHeight="1" hidden="1">
      <c r="A49" s="139"/>
      <c r="B49" s="146"/>
      <c r="C49" s="147"/>
      <c r="D49" s="147"/>
      <c r="E49" s="147"/>
      <c r="F49" s="26"/>
      <c r="G49" s="151"/>
      <c r="H49" s="151"/>
      <c r="I49" s="150"/>
      <c r="J49" s="153"/>
      <c r="K49" s="154"/>
      <c r="L49" s="37"/>
      <c r="M49" s="150"/>
      <c r="N49" s="150"/>
    </row>
    <row r="50" spans="1:14" ht="11.25" customHeight="1">
      <c r="A50" s="23" t="s">
        <v>73</v>
      </c>
      <c r="B50" s="12" t="s">
        <v>39</v>
      </c>
      <c r="C50" s="28" t="s">
        <v>138</v>
      </c>
      <c r="D50" s="28">
        <v>60</v>
      </c>
      <c r="E50" s="28">
        <v>20</v>
      </c>
      <c r="F50" s="28">
        <v>40</v>
      </c>
      <c r="G50" s="28">
        <v>2</v>
      </c>
      <c r="H50" s="28">
        <v>38</v>
      </c>
      <c r="I50" s="28"/>
      <c r="J50" s="28"/>
      <c r="K50" s="28"/>
      <c r="L50" s="28"/>
      <c r="M50" s="79">
        <v>20</v>
      </c>
      <c r="N50" s="79">
        <v>20</v>
      </c>
    </row>
    <row r="51" spans="1:14" ht="12" customHeight="1">
      <c r="A51" s="23"/>
      <c r="B51" s="39" t="s">
        <v>74</v>
      </c>
      <c r="C51" s="28"/>
      <c r="D51" s="28">
        <f>D10+D28+D34</f>
        <v>5543</v>
      </c>
      <c r="E51" s="28"/>
      <c r="F51" s="28">
        <f>F10+F28+F34</f>
        <v>4176</v>
      </c>
      <c r="G51" s="28"/>
      <c r="H51" s="28"/>
      <c r="I51" s="28">
        <f>I11+I20+I24</f>
        <v>612</v>
      </c>
      <c r="J51" s="28">
        <f>J11+J20+J24</f>
        <v>864</v>
      </c>
      <c r="K51" s="28">
        <f>K11+K20</f>
        <v>576</v>
      </c>
      <c r="L51" s="28">
        <f>L28+L34</f>
        <v>828</v>
      </c>
      <c r="M51" s="28">
        <f>M34</f>
        <v>540</v>
      </c>
      <c r="N51" s="28">
        <f>N28+N34</f>
        <v>756</v>
      </c>
    </row>
    <row r="52" spans="1:14" ht="12" customHeight="1">
      <c r="A52" s="23" t="s">
        <v>153</v>
      </c>
      <c r="B52" s="12" t="s">
        <v>154</v>
      </c>
      <c r="C52" s="28"/>
      <c r="D52" s="28"/>
      <c r="E52" s="28"/>
      <c r="F52" s="28">
        <v>72</v>
      </c>
      <c r="G52" s="28"/>
      <c r="H52" s="28"/>
      <c r="I52" s="28"/>
      <c r="J52" s="28"/>
      <c r="K52" s="28"/>
      <c r="L52" s="28"/>
      <c r="M52" s="28"/>
      <c r="N52" s="28">
        <v>2</v>
      </c>
    </row>
    <row r="53" spans="1:14" ht="9" customHeight="1">
      <c r="A53" s="23" t="s">
        <v>75</v>
      </c>
      <c r="B53" s="12" t="s">
        <v>109</v>
      </c>
      <c r="C53" s="28"/>
      <c r="D53" s="28"/>
      <c r="E53" s="28"/>
      <c r="F53" s="28">
        <v>72</v>
      </c>
      <c r="G53" s="28"/>
      <c r="H53" s="28"/>
      <c r="I53" s="28"/>
      <c r="J53" s="28"/>
      <c r="K53" s="28"/>
      <c r="L53" s="28"/>
      <c r="M53" s="28"/>
      <c r="N53" s="28">
        <v>2</v>
      </c>
    </row>
    <row r="54" spans="1:14" ht="11.25" customHeight="1">
      <c r="A54" s="23"/>
      <c r="B54" s="7"/>
      <c r="C54" s="11"/>
      <c r="D54" s="11"/>
      <c r="E54" s="10"/>
      <c r="F54" s="157" t="s">
        <v>123</v>
      </c>
      <c r="G54" s="31" t="s">
        <v>112</v>
      </c>
      <c r="H54" s="25"/>
      <c r="I54" s="87">
        <v>612</v>
      </c>
      <c r="J54" s="87">
        <v>864</v>
      </c>
      <c r="K54" s="87">
        <v>576</v>
      </c>
      <c r="L54" s="86">
        <v>432</v>
      </c>
      <c r="M54" s="86">
        <v>216</v>
      </c>
      <c r="N54" s="86">
        <v>72</v>
      </c>
    </row>
    <row r="55" spans="1:14" ht="9" customHeight="1">
      <c r="A55" s="23"/>
      <c r="B55" s="115" t="s">
        <v>159</v>
      </c>
      <c r="C55" s="9"/>
      <c r="D55" s="11"/>
      <c r="E55" s="10"/>
      <c r="F55" s="158"/>
      <c r="G55" s="155" t="s">
        <v>65</v>
      </c>
      <c r="H55" s="156"/>
      <c r="I55" s="23">
        <v>0</v>
      </c>
      <c r="J55" s="22">
        <v>0</v>
      </c>
      <c r="K55" s="22">
        <v>0</v>
      </c>
      <c r="L55" s="86">
        <v>216</v>
      </c>
      <c r="M55" s="46">
        <v>180</v>
      </c>
      <c r="N55" s="22">
        <v>0</v>
      </c>
    </row>
    <row r="56" spans="1:14" ht="9" customHeight="1">
      <c r="A56" s="23"/>
      <c r="B56" s="115" t="s">
        <v>155</v>
      </c>
      <c r="C56" s="9"/>
      <c r="D56" s="11"/>
      <c r="E56" s="10"/>
      <c r="F56" s="158"/>
      <c r="G56" s="155" t="s">
        <v>160</v>
      </c>
      <c r="H56" s="156"/>
      <c r="I56" s="23">
        <v>0</v>
      </c>
      <c r="J56" s="23">
        <v>0</v>
      </c>
      <c r="K56" s="22">
        <v>0</v>
      </c>
      <c r="L56" s="22">
        <v>180</v>
      </c>
      <c r="M56" s="46">
        <v>144</v>
      </c>
      <c r="N56" s="22">
        <v>684</v>
      </c>
    </row>
    <row r="57" spans="1:14" ht="9" customHeight="1">
      <c r="A57" s="23"/>
      <c r="B57" s="115" t="s">
        <v>77</v>
      </c>
      <c r="C57" s="9"/>
      <c r="D57" s="11"/>
      <c r="E57" s="10"/>
      <c r="F57" s="158"/>
      <c r="G57" s="155" t="s">
        <v>79</v>
      </c>
      <c r="H57" s="156"/>
      <c r="I57" s="34"/>
      <c r="J57" s="34"/>
      <c r="K57" s="129">
        <v>3</v>
      </c>
      <c r="L57" s="128">
        <v>3</v>
      </c>
      <c r="M57" s="128">
        <v>3</v>
      </c>
      <c r="N57" s="128"/>
    </row>
    <row r="58" spans="1:14" ht="9" customHeight="1">
      <c r="A58" s="23"/>
      <c r="B58" s="115" t="s">
        <v>78</v>
      </c>
      <c r="C58" s="9"/>
      <c r="D58" s="11"/>
      <c r="E58" s="10"/>
      <c r="F58" s="158"/>
      <c r="G58" s="155" t="s">
        <v>161</v>
      </c>
      <c r="H58" s="156"/>
      <c r="I58" s="23"/>
      <c r="J58" s="22">
        <v>6</v>
      </c>
      <c r="K58" s="125">
        <v>3</v>
      </c>
      <c r="L58" s="125">
        <v>6</v>
      </c>
      <c r="M58" s="125">
        <v>1</v>
      </c>
      <c r="N58" s="125">
        <v>1</v>
      </c>
    </row>
    <row r="59" spans="1:14" ht="9" customHeight="1">
      <c r="A59" s="23"/>
      <c r="B59" s="7"/>
      <c r="C59" s="9"/>
      <c r="D59" s="11"/>
      <c r="E59" s="10"/>
      <c r="F59" s="158"/>
      <c r="G59" s="155" t="s">
        <v>114</v>
      </c>
      <c r="H59" s="156"/>
      <c r="I59" s="22"/>
      <c r="J59" s="22"/>
      <c r="K59" s="22"/>
      <c r="L59" s="22"/>
      <c r="M59" s="44"/>
      <c r="N59" s="22"/>
    </row>
    <row r="60" spans="1:11" ht="9.75" customHeight="1">
      <c r="A60" s="27" t="s">
        <v>118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ht="12" customHeight="1">
      <c r="A61" s="27" t="s">
        <v>119</v>
      </c>
    </row>
    <row r="62" ht="12" customHeight="1">
      <c r="A62" s="27" t="s">
        <v>121</v>
      </c>
    </row>
    <row r="63" ht="10.5" customHeight="1">
      <c r="A63" s="27" t="s">
        <v>120</v>
      </c>
    </row>
    <row r="64" spans="1:2" ht="15">
      <c r="A64" s="27" t="s">
        <v>143</v>
      </c>
      <c r="B64" s="82" t="s">
        <v>144</v>
      </c>
    </row>
  </sheetData>
  <sheetProtection/>
  <mergeCells count="34">
    <mergeCell ref="G56:H56"/>
    <mergeCell ref="G57:H57"/>
    <mergeCell ref="G58:H58"/>
    <mergeCell ref="G59:H59"/>
    <mergeCell ref="D2:H3"/>
    <mergeCell ref="F54:F59"/>
    <mergeCell ref="G55:H55"/>
    <mergeCell ref="H7:H8"/>
    <mergeCell ref="G5:H6"/>
    <mergeCell ref="M48:M49"/>
    <mergeCell ref="N48:N49"/>
    <mergeCell ref="G48:G49"/>
    <mergeCell ref="H48:H49"/>
    <mergeCell ref="I48:I49"/>
    <mergeCell ref="J48:J49"/>
    <mergeCell ref="K48:K49"/>
    <mergeCell ref="A48:A49"/>
    <mergeCell ref="B48:B49"/>
    <mergeCell ref="C48:C49"/>
    <mergeCell ref="D48:D49"/>
    <mergeCell ref="E48:E49"/>
    <mergeCell ref="C2:C8"/>
    <mergeCell ref="E4:E8"/>
    <mergeCell ref="A2:A8"/>
    <mergeCell ref="B2:B8"/>
    <mergeCell ref="I2:N2"/>
    <mergeCell ref="I3:N3"/>
    <mergeCell ref="D4:D8"/>
    <mergeCell ref="F4:H4"/>
    <mergeCell ref="I4:J4"/>
    <mergeCell ref="K4:L4"/>
    <mergeCell ref="M4:N4"/>
    <mergeCell ref="F5:F8"/>
    <mergeCell ref="G7:G8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90" zoomScaleSheetLayoutView="90" zoomScalePageLayoutView="0" workbookViewId="0" topLeftCell="A31">
      <selection activeCell="E41" sqref="E41:F41"/>
    </sheetView>
  </sheetViews>
  <sheetFormatPr defaultColWidth="9.140625" defaultRowHeight="15"/>
  <cols>
    <col min="1" max="2" width="9.140625" style="57" customWidth="1"/>
    <col min="3" max="16384" width="9.140625" style="57" customWidth="1"/>
  </cols>
  <sheetData>
    <row r="1" spans="1:14" ht="15">
      <c r="A1" s="14" t="s">
        <v>86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5">
      <c r="A2" s="149" t="s">
        <v>0</v>
      </c>
      <c r="B2" s="149" t="s">
        <v>1</v>
      </c>
      <c r="C2" s="144" t="s">
        <v>80</v>
      </c>
      <c r="D2" s="139" t="s">
        <v>2</v>
      </c>
      <c r="E2" s="139"/>
      <c r="F2" s="139"/>
      <c r="G2" s="139"/>
      <c r="H2" s="139"/>
      <c r="I2" s="133" t="s">
        <v>82</v>
      </c>
      <c r="J2" s="133"/>
      <c r="K2" s="133"/>
      <c r="L2" s="133"/>
      <c r="M2" s="133"/>
      <c r="N2" s="133"/>
    </row>
    <row r="3" spans="1:14" ht="15">
      <c r="A3" s="149"/>
      <c r="B3" s="149"/>
      <c r="C3" s="144"/>
      <c r="D3" s="139"/>
      <c r="E3" s="139"/>
      <c r="F3" s="139"/>
      <c r="G3" s="139"/>
      <c r="H3" s="139"/>
      <c r="I3" s="135" t="s">
        <v>83</v>
      </c>
      <c r="J3" s="136"/>
      <c r="K3" s="136"/>
      <c r="L3" s="136"/>
      <c r="M3" s="136"/>
      <c r="N3" s="137"/>
    </row>
    <row r="4" spans="1:14" ht="15">
      <c r="A4" s="149"/>
      <c r="B4" s="149"/>
      <c r="C4" s="144"/>
      <c r="D4" s="138" t="s">
        <v>3</v>
      </c>
      <c r="E4" s="138" t="s">
        <v>81</v>
      </c>
      <c r="F4" s="139" t="s">
        <v>4</v>
      </c>
      <c r="G4" s="139"/>
      <c r="H4" s="139"/>
      <c r="I4" s="140" t="s">
        <v>5</v>
      </c>
      <c r="J4" s="141"/>
      <c r="K4" s="133" t="s">
        <v>6</v>
      </c>
      <c r="L4" s="133"/>
      <c r="M4" s="133" t="s">
        <v>7</v>
      </c>
      <c r="N4" s="133"/>
    </row>
    <row r="5" spans="1:14" ht="15">
      <c r="A5" s="149"/>
      <c r="B5" s="149"/>
      <c r="C5" s="144"/>
      <c r="D5" s="138"/>
      <c r="E5" s="138"/>
      <c r="F5" s="142" t="s">
        <v>8</v>
      </c>
      <c r="G5" s="139" t="s">
        <v>9</v>
      </c>
      <c r="H5" s="139"/>
      <c r="I5" s="50">
        <v>1</v>
      </c>
      <c r="J5" s="50">
        <v>2</v>
      </c>
      <c r="K5" s="50">
        <v>3</v>
      </c>
      <c r="L5" s="50">
        <v>4</v>
      </c>
      <c r="M5" s="50">
        <v>5</v>
      </c>
      <c r="N5" s="50">
        <v>6</v>
      </c>
    </row>
    <row r="6" spans="1:14" ht="15">
      <c r="A6" s="149"/>
      <c r="B6" s="149"/>
      <c r="C6" s="144"/>
      <c r="D6" s="138"/>
      <c r="E6" s="138"/>
      <c r="F6" s="163"/>
      <c r="G6" s="139"/>
      <c r="H6" s="139"/>
      <c r="I6" s="51" t="s">
        <v>10</v>
      </c>
      <c r="J6" s="51" t="s">
        <v>10</v>
      </c>
      <c r="K6" s="51" t="s">
        <v>10</v>
      </c>
      <c r="L6" s="51" t="s">
        <v>10</v>
      </c>
      <c r="M6" s="51" t="s">
        <v>10</v>
      </c>
      <c r="N6" s="51" t="s">
        <v>10</v>
      </c>
    </row>
    <row r="7" spans="1:14" ht="15">
      <c r="A7" s="149"/>
      <c r="B7" s="149"/>
      <c r="C7" s="144"/>
      <c r="D7" s="138"/>
      <c r="E7" s="138"/>
      <c r="F7" s="163"/>
      <c r="G7" s="144" t="s">
        <v>11</v>
      </c>
      <c r="H7" s="142" t="s">
        <v>85</v>
      </c>
      <c r="I7" s="5">
        <v>17</v>
      </c>
      <c r="J7" s="5">
        <v>23</v>
      </c>
      <c r="K7" s="5">
        <v>17</v>
      </c>
      <c r="L7" s="5">
        <v>21</v>
      </c>
      <c r="M7" s="5">
        <v>17</v>
      </c>
      <c r="N7" s="5">
        <v>21</v>
      </c>
    </row>
    <row r="8" spans="1:14" ht="15">
      <c r="A8" s="149"/>
      <c r="B8" s="149"/>
      <c r="C8" s="144"/>
      <c r="D8" s="138"/>
      <c r="E8" s="138"/>
      <c r="F8" s="163"/>
      <c r="G8" s="144"/>
      <c r="H8" s="142"/>
      <c r="I8" s="5" t="s">
        <v>12</v>
      </c>
      <c r="J8" s="5" t="s">
        <v>13</v>
      </c>
      <c r="K8" s="5" t="s">
        <v>12</v>
      </c>
      <c r="L8" s="5" t="s">
        <v>14</v>
      </c>
      <c r="M8" s="5" t="s">
        <v>12</v>
      </c>
      <c r="N8" s="5" t="s">
        <v>14</v>
      </c>
    </row>
    <row r="9" spans="1:14" ht="15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  <c r="M9" s="50">
        <v>13</v>
      </c>
      <c r="N9" s="50">
        <v>14</v>
      </c>
    </row>
    <row r="10" spans="1:14" ht="29.25">
      <c r="A10" s="23" t="s">
        <v>15</v>
      </c>
      <c r="B10" s="12" t="s">
        <v>16</v>
      </c>
      <c r="C10" s="53"/>
      <c r="D10" s="15">
        <v>3078</v>
      </c>
      <c r="E10" s="15">
        <v>1026</v>
      </c>
      <c r="F10" s="15">
        <v>2052</v>
      </c>
      <c r="G10" s="15">
        <v>1518</v>
      </c>
      <c r="H10" s="15">
        <v>534</v>
      </c>
      <c r="I10" s="9"/>
      <c r="J10" s="9"/>
      <c r="K10" s="9"/>
      <c r="L10" s="9"/>
      <c r="M10" s="9"/>
      <c r="N10" s="9"/>
    </row>
    <row r="11" spans="1:14" ht="29.25">
      <c r="A11" s="17"/>
      <c r="B11" s="18" t="s">
        <v>17</v>
      </c>
      <c r="C11" s="19"/>
      <c r="D11" s="20">
        <v>1995</v>
      </c>
      <c r="E11" s="20">
        <v>665</v>
      </c>
      <c r="F11" s="20">
        <v>1330</v>
      </c>
      <c r="G11" s="20">
        <v>964</v>
      </c>
      <c r="H11" s="20">
        <v>366</v>
      </c>
      <c r="I11" s="21"/>
      <c r="J11" s="21"/>
      <c r="K11" s="21"/>
      <c r="L11" s="21"/>
      <c r="M11" s="21"/>
      <c r="N11" s="21"/>
    </row>
    <row r="12" spans="1:14" ht="22.5">
      <c r="A12" s="51" t="s">
        <v>18</v>
      </c>
      <c r="B12" s="52" t="s">
        <v>19</v>
      </c>
      <c r="C12" s="53" t="s">
        <v>20</v>
      </c>
      <c r="D12" s="53">
        <f>F12*1.5</f>
        <v>171</v>
      </c>
      <c r="E12" s="53">
        <f>F12*0.5</f>
        <v>57</v>
      </c>
      <c r="F12" s="53">
        <v>114</v>
      </c>
      <c r="G12" s="53">
        <v>91</v>
      </c>
      <c r="H12" s="47">
        <v>23</v>
      </c>
      <c r="I12" s="53">
        <v>34</v>
      </c>
      <c r="J12" s="53">
        <v>30</v>
      </c>
      <c r="K12" s="53">
        <v>24</v>
      </c>
      <c r="L12" s="53">
        <v>26</v>
      </c>
      <c r="M12" s="53"/>
      <c r="N12" s="53"/>
    </row>
    <row r="13" spans="1:14" ht="15">
      <c r="A13" s="51" t="s">
        <v>21</v>
      </c>
      <c r="B13" s="52" t="s">
        <v>22</v>
      </c>
      <c r="C13" s="53" t="s">
        <v>23</v>
      </c>
      <c r="D13" s="53">
        <f aca="true" t="shared" si="0" ref="D13:D25">F13*1.5</f>
        <v>285</v>
      </c>
      <c r="E13" s="53">
        <f aca="true" t="shared" si="1" ref="E13:E50">F13*0.5</f>
        <v>95</v>
      </c>
      <c r="F13" s="53">
        <v>190</v>
      </c>
      <c r="G13" s="53">
        <v>153</v>
      </c>
      <c r="H13" s="47">
        <v>37</v>
      </c>
      <c r="I13" s="53">
        <v>56</v>
      </c>
      <c r="J13" s="53">
        <v>62</v>
      </c>
      <c r="K13" s="53">
        <v>36</v>
      </c>
      <c r="L13" s="53">
        <v>36</v>
      </c>
      <c r="M13" s="53"/>
      <c r="N13" s="53"/>
    </row>
    <row r="14" spans="1:14" ht="22.5">
      <c r="A14" s="51" t="s">
        <v>24</v>
      </c>
      <c r="B14" s="52" t="s">
        <v>25</v>
      </c>
      <c r="C14" s="53" t="s">
        <v>23</v>
      </c>
      <c r="D14" s="53">
        <f t="shared" si="0"/>
        <v>234</v>
      </c>
      <c r="E14" s="53">
        <f t="shared" si="1"/>
        <v>78</v>
      </c>
      <c r="F14" s="53">
        <v>156</v>
      </c>
      <c r="G14" s="53">
        <v>147</v>
      </c>
      <c r="H14" s="47">
        <v>9</v>
      </c>
      <c r="I14" s="53">
        <v>40</v>
      </c>
      <c r="J14" s="53">
        <v>58</v>
      </c>
      <c r="K14" s="53"/>
      <c r="L14" s="53"/>
      <c r="M14" s="53">
        <v>40</v>
      </c>
      <c r="N14" s="53">
        <v>18</v>
      </c>
    </row>
    <row r="15" spans="1:14" ht="15">
      <c r="A15" s="51" t="s">
        <v>26</v>
      </c>
      <c r="B15" s="52" t="s">
        <v>27</v>
      </c>
      <c r="C15" s="53" t="s">
        <v>23</v>
      </c>
      <c r="D15" s="53">
        <f t="shared" si="0"/>
        <v>270</v>
      </c>
      <c r="E15" s="53">
        <f t="shared" si="1"/>
        <v>90</v>
      </c>
      <c r="F15" s="53">
        <v>180</v>
      </c>
      <c r="G15" s="53">
        <v>149</v>
      </c>
      <c r="H15" s="47">
        <v>31</v>
      </c>
      <c r="I15" s="53">
        <v>50</v>
      </c>
      <c r="J15" s="53">
        <v>50</v>
      </c>
      <c r="K15" s="53">
        <v>30</v>
      </c>
      <c r="L15" s="53">
        <v>50</v>
      </c>
      <c r="M15" s="53"/>
      <c r="N15" s="53"/>
    </row>
    <row r="16" spans="1:14" ht="22.5">
      <c r="A16" s="51" t="s">
        <v>28</v>
      </c>
      <c r="B16" s="52" t="s">
        <v>29</v>
      </c>
      <c r="C16" s="53" t="s">
        <v>129</v>
      </c>
      <c r="D16" s="53">
        <f t="shared" si="0"/>
        <v>120</v>
      </c>
      <c r="E16" s="53">
        <f t="shared" si="1"/>
        <v>40</v>
      </c>
      <c r="F16" s="53">
        <v>80</v>
      </c>
      <c r="G16" s="53">
        <v>68</v>
      </c>
      <c r="H16" s="47">
        <v>12</v>
      </c>
      <c r="I16" s="53"/>
      <c r="J16" s="53"/>
      <c r="K16" s="53"/>
      <c r="L16" s="53"/>
      <c r="M16" s="53">
        <v>40</v>
      </c>
      <c r="N16" s="53">
        <v>40</v>
      </c>
    </row>
    <row r="17" spans="1:14" ht="15">
      <c r="A17" s="51" t="s">
        <v>30</v>
      </c>
      <c r="B17" s="52" t="s">
        <v>31</v>
      </c>
      <c r="C17" s="53" t="s">
        <v>23</v>
      </c>
      <c r="D17" s="53">
        <f t="shared" si="0"/>
        <v>69</v>
      </c>
      <c r="E17" s="53">
        <f t="shared" si="1"/>
        <v>23</v>
      </c>
      <c r="F17" s="53">
        <v>46</v>
      </c>
      <c r="G17" s="53">
        <v>38</v>
      </c>
      <c r="H17" s="47">
        <v>8</v>
      </c>
      <c r="I17" s="53"/>
      <c r="J17" s="53">
        <v>46</v>
      </c>
      <c r="K17" s="53"/>
      <c r="L17" s="53"/>
      <c r="M17" s="53"/>
      <c r="N17" s="53"/>
    </row>
    <row r="18" spans="1:14" ht="15">
      <c r="A18" s="51" t="s">
        <v>32</v>
      </c>
      <c r="B18" s="52" t="s">
        <v>33</v>
      </c>
      <c r="C18" s="53" t="s">
        <v>23</v>
      </c>
      <c r="D18" s="53">
        <f t="shared" si="0"/>
        <v>51</v>
      </c>
      <c r="E18" s="53">
        <f t="shared" si="1"/>
        <v>17</v>
      </c>
      <c r="F18" s="53">
        <v>34</v>
      </c>
      <c r="G18" s="53">
        <v>29</v>
      </c>
      <c r="H18" s="47">
        <v>5</v>
      </c>
      <c r="I18" s="53"/>
      <c r="J18" s="53"/>
      <c r="K18" s="53"/>
      <c r="L18" s="53"/>
      <c r="M18" s="53"/>
      <c r="N18" s="53">
        <v>34</v>
      </c>
    </row>
    <row r="19" spans="1:14" ht="15">
      <c r="A19" s="51" t="s">
        <v>34</v>
      </c>
      <c r="B19" s="52" t="s">
        <v>35</v>
      </c>
      <c r="C19" s="53" t="s">
        <v>23</v>
      </c>
      <c r="D19" s="53">
        <f t="shared" si="0"/>
        <v>102</v>
      </c>
      <c r="E19" s="53">
        <f t="shared" si="1"/>
        <v>34</v>
      </c>
      <c r="F19" s="53">
        <v>68</v>
      </c>
      <c r="G19" s="53">
        <v>56</v>
      </c>
      <c r="H19" s="53">
        <v>12</v>
      </c>
      <c r="I19" s="53"/>
      <c r="J19" s="53"/>
      <c r="K19" s="53"/>
      <c r="L19" s="53"/>
      <c r="M19" s="53">
        <v>34</v>
      </c>
      <c r="N19" s="53">
        <v>34</v>
      </c>
    </row>
    <row r="20" spans="1:14" ht="15">
      <c r="A20" s="51" t="s">
        <v>36</v>
      </c>
      <c r="B20" s="52" t="s">
        <v>37</v>
      </c>
      <c r="C20" s="53" t="s">
        <v>23</v>
      </c>
      <c r="D20" s="53">
        <f t="shared" si="0"/>
        <v>54</v>
      </c>
      <c r="E20" s="53">
        <f t="shared" si="1"/>
        <v>18</v>
      </c>
      <c r="F20" s="53">
        <v>36</v>
      </c>
      <c r="G20" s="53">
        <v>30</v>
      </c>
      <c r="H20" s="53">
        <v>6</v>
      </c>
      <c r="I20" s="53"/>
      <c r="J20" s="53"/>
      <c r="K20" s="53"/>
      <c r="L20" s="53"/>
      <c r="M20" s="53"/>
      <c r="N20" s="53">
        <v>36</v>
      </c>
    </row>
    <row r="21" spans="1:14" ht="22.5">
      <c r="A21" s="51" t="s">
        <v>38</v>
      </c>
      <c r="B21" s="52" t="s">
        <v>39</v>
      </c>
      <c r="C21" s="53" t="s">
        <v>23</v>
      </c>
      <c r="D21" s="53">
        <f t="shared" si="0"/>
        <v>270</v>
      </c>
      <c r="E21" s="53">
        <f t="shared" si="1"/>
        <v>90</v>
      </c>
      <c r="F21" s="53">
        <v>180</v>
      </c>
      <c r="G21" s="53">
        <v>8</v>
      </c>
      <c r="H21" s="53">
        <v>172</v>
      </c>
      <c r="I21" s="53">
        <v>50</v>
      </c>
      <c r="J21" s="53">
        <v>40</v>
      </c>
      <c r="K21" s="53">
        <v>40</v>
      </c>
      <c r="L21" s="53">
        <v>50</v>
      </c>
      <c r="M21" s="53"/>
      <c r="N21" s="53"/>
    </row>
    <row r="22" spans="1:14" ht="15">
      <c r="A22" s="51" t="s">
        <v>40</v>
      </c>
      <c r="B22" s="52" t="s">
        <v>41</v>
      </c>
      <c r="C22" s="53" t="s">
        <v>23</v>
      </c>
      <c r="D22" s="53">
        <f t="shared" si="0"/>
        <v>105</v>
      </c>
      <c r="E22" s="53">
        <f t="shared" si="1"/>
        <v>35</v>
      </c>
      <c r="F22" s="53">
        <v>70</v>
      </c>
      <c r="G22" s="53">
        <v>67</v>
      </c>
      <c r="H22" s="53">
        <v>3</v>
      </c>
      <c r="I22" s="53">
        <v>40</v>
      </c>
      <c r="J22" s="53">
        <v>30</v>
      </c>
      <c r="K22" s="53"/>
      <c r="L22" s="53"/>
      <c r="M22" s="53"/>
      <c r="N22" s="53"/>
    </row>
    <row r="23" spans="1:14" ht="15">
      <c r="A23" s="51" t="s">
        <v>42</v>
      </c>
      <c r="B23" s="52" t="s">
        <v>43</v>
      </c>
      <c r="C23" s="53" t="s">
        <v>23</v>
      </c>
      <c r="D23" s="53">
        <f t="shared" si="0"/>
        <v>105</v>
      </c>
      <c r="E23" s="53">
        <f t="shared" si="1"/>
        <v>35</v>
      </c>
      <c r="F23" s="53">
        <v>70</v>
      </c>
      <c r="G23" s="53">
        <v>60</v>
      </c>
      <c r="H23" s="53">
        <v>10</v>
      </c>
      <c r="I23" s="53"/>
      <c r="J23" s="53"/>
      <c r="K23" s="53"/>
      <c r="L23" s="53"/>
      <c r="M23" s="53">
        <v>40</v>
      </c>
      <c r="N23" s="53">
        <v>30</v>
      </c>
    </row>
    <row r="24" spans="1:14" ht="22.5">
      <c r="A24" s="51" t="s">
        <v>44</v>
      </c>
      <c r="B24" s="52" t="s">
        <v>126</v>
      </c>
      <c r="C24" s="53" t="s">
        <v>23</v>
      </c>
      <c r="D24" s="53">
        <f t="shared" si="0"/>
        <v>54</v>
      </c>
      <c r="E24" s="53">
        <f t="shared" si="1"/>
        <v>18</v>
      </c>
      <c r="F24" s="53">
        <v>36</v>
      </c>
      <c r="G24" s="53">
        <v>30</v>
      </c>
      <c r="H24" s="53">
        <v>6</v>
      </c>
      <c r="I24" s="53">
        <v>36</v>
      </c>
      <c r="J24" s="53"/>
      <c r="K24" s="53"/>
      <c r="L24" s="53"/>
      <c r="M24" s="53"/>
      <c r="N24" s="53"/>
    </row>
    <row r="25" spans="1:14" ht="22.5">
      <c r="A25" s="51" t="s">
        <v>45</v>
      </c>
      <c r="B25" s="52" t="s">
        <v>46</v>
      </c>
      <c r="C25" s="53" t="s">
        <v>47</v>
      </c>
      <c r="D25" s="53">
        <f t="shared" si="0"/>
        <v>105</v>
      </c>
      <c r="E25" s="53">
        <f t="shared" si="1"/>
        <v>35</v>
      </c>
      <c r="F25" s="53">
        <v>70</v>
      </c>
      <c r="G25" s="53">
        <v>58</v>
      </c>
      <c r="H25" s="53">
        <v>12</v>
      </c>
      <c r="J25" s="53"/>
      <c r="K25" s="53"/>
      <c r="L25" s="53"/>
      <c r="M25" s="53">
        <v>30</v>
      </c>
      <c r="N25" s="53">
        <v>40</v>
      </c>
    </row>
    <row r="26" spans="1:14" ht="29.25">
      <c r="A26" s="51"/>
      <c r="B26" s="12" t="s">
        <v>48</v>
      </c>
      <c r="C26" s="28"/>
      <c r="D26" s="28">
        <v>1083</v>
      </c>
      <c r="E26" s="28">
        <v>361</v>
      </c>
      <c r="F26" s="28">
        <v>722</v>
      </c>
      <c r="G26" s="28">
        <v>554</v>
      </c>
      <c r="H26" s="28">
        <v>168</v>
      </c>
      <c r="I26" s="9"/>
      <c r="J26" s="9"/>
      <c r="K26" s="9"/>
      <c r="L26" s="9"/>
      <c r="M26" s="9"/>
      <c r="N26" s="9"/>
    </row>
    <row r="27" spans="1:14" ht="41.25">
      <c r="A27" s="51" t="s">
        <v>49</v>
      </c>
      <c r="B27" s="48" t="s">
        <v>128</v>
      </c>
      <c r="C27" s="53" t="s">
        <v>20</v>
      </c>
      <c r="D27" s="53">
        <f>F27*1.5</f>
        <v>432</v>
      </c>
      <c r="E27" s="53">
        <f t="shared" si="1"/>
        <v>144</v>
      </c>
      <c r="F27" s="53">
        <v>288</v>
      </c>
      <c r="G27" s="53">
        <v>266</v>
      </c>
      <c r="H27" s="53">
        <v>22</v>
      </c>
      <c r="I27" s="53">
        <v>80</v>
      </c>
      <c r="J27" s="53">
        <v>86</v>
      </c>
      <c r="K27" s="53">
        <v>62</v>
      </c>
      <c r="L27" s="53">
        <v>60</v>
      </c>
      <c r="M27" s="53"/>
      <c r="N27" s="53"/>
    </row>
    <row r="28" spans="1:14" ht="15">
      <c r="A28" s="51" t="s">
        <v>50</v>
      </c>
      <c r="B28" s="52" t="s">
        <v>51</v>
      </c>
      <c r="C28" s="53" t="s">
        <v>20</v>
      </c>
      <c r="D28" s="53">
        <f aca="true" t="shared" si="2" ref="D28:D50">F28*1.5</f>
        <v>270</v>
      </c>
      <c r="E28" s="53">
        <f t="shared" si="1"/>
        <v>90</v>
      </c>
      <c r="F28" s="53">
        <v>180</v>
      </c>
      <c r="G28" s="53">
        <v>149</v>
      </c>
      <c r="H28" s="53">
        <v>31</v>
      </c>
      <c r="I28" s="53">
        <v>60</v>
      </c>
      <c r="J28" s="53">
        <v>40</v>
      </c>
      <c r="K28" s="53">
        <v>60</v>
      </c>
      <c r="L28" s="53">
        <v>20</v>
      </c>
      <c r="M28" s="53"/>
      <c r="N28" s="53"/>
    </row>
    <row r="29" spans="1:14" ht="15">
      <c r="A29" s="51" t="s">
        <v>52</v>
      </c>
      <c r="B29" s="52" t="s">
        <v>53</v>
      </c>
      <c r="C29" s="53" t="s">
        <v>23</v>
      </c>
      <c r="D29" s="53">
        <f t="shared" si="2"/>
        <v>219</v>
      </c>
      <c r="E29" s="53">
        <f t="shared" si="1"/>
        <v>73</v>
      </c>
      <c r="F29" s="53">
        <v>146</v>
      </c>
      <c r="G29" s="53">
        <v>103</v>
      </c>
      <c r="H29" s="53">
        <v>43</v>
      </c>
      <c r="I29" s="53">
        <v>80</v>
      </c>
      <c r="J29" s="53">
        <v>66</v>
      </c>
      <c r="K29" s="53"/>
      <c r="L29" s="53"/>
      <c r="M29" s="53"/>
      <c r="N29" s="53"/>
    </row>
    <row r="30" spans="1:14" ht="22.5">
      <c r="A30" s="51" t="s">
        <v>54</v>
      </c>
      <c r="B30" s="52" t="s">
        <v>55</v>
      </c>
      <c r="C30" s="53" t="s">
        <v>23</v>
      </c>
      <c r="D30" s="53">
        <f t="shared" si="2"/>
        <v>162</v>
      </c>
      <c r="E30" s="53">
        <f t="shared" si="1"/>
        <v>54</v>
      </c>
      <c r="F30" s="53">
        <v>108</v>
      </c>
      <c r="G30" s="53">
        <v>36</v>
      </c>
      <c r="H30" s="53">
        <v>72</v>
      </c>
      <c r="I30" s="53">
        <v>40</v>
      </c>
      <c r="J30" s="53">
        <v>32</v>
      </c>
      <c r="K30" s="53">
        <v>36</v>
      </c>
      <c r="L30" s="42"/>
      <c r="M30" s="42"/>
      <c r="N30" s="53"/>
    </row>
    <row r="31" spans="1:14" ht="29.25">
      <c r="A31" s="23" t="s">
        <v>56</v>
      </c>
      <c r="B31" s="12" t="s">
        <v>87</v>
      </c>
      <c r="C31" s="28"/>
      <c r="D31" s="15">
        <v>294</v>
      </c>
      <c r="E31" s="15">
        <v>98</v>
      </c>
      <c r="F31" s="15">
        <v>196</v>
      </c>
      <c r="G31" s="15">
        <v>139</v>
      </c>
      <c r="H31" s="15">
        <v>35</v>
      </c>
      <c r="I31" s="9"/>
      <c r="J31" s="9"/>
      <c r="K31" s="9"/>
      <c r="L31" s="9"/>
      <c r="M31" s="9"/>
      <c r="N31" s="9"/>
    </row>
    <row r="32" spans="1:14" ht="45">
      <c r="A32" s="51" t="s">
        <v>88</v>
      </c>
      <c r="B32" s="52" t="s">
        <v>89</v>
      </c>
      <c r="C32" s="53" t="s">
        <v>23</v>
      </c>
      <c r="D32" s="53">
        <f t="shared" si="2"/>
        <v>48</v>
      </c>
      <c r="E32" s="53">
        <f t="shared" si="1"/>
        <v>16</v>
      </c>
      <c r="F32" s="53">
        <v>32</v>
      </c>
      <c r="G32" s="40">
        <v>27</v>
      </c>
      <c r="H32" s="40">
        <v>5</v>
      </c>
      <c r="I32" s="53"/>
      <c r="K32" s="53">
        <v>32</v>
      </c>
      <c r="L32" s="53"/>
      <c r="M32" s="53"/>
      <c r="N32" s="53"/>
    </row>
    <row r="33" spans="1:14" ht="41.25">
      <c r="A33" s="51" t="s">
        <v>57</v>
      </c>
      <c r="B33" s="29" t="s">
        <v>90</v>
      </c>
      <c r="C33" s="53" t="s">
        <v>23</v>
      </c>
      <c r="D33" s="53">
        <f t="shared" si="2"/>
        <v>69</v>
      </c>
      <c r="E33" s="53">
        <f t="shared" si="1"/>
        <v>23</v>
      </c>
      <c r="F33" s="53">
        <v>46</v>
      </c>
      <c r="G33" s="40">
        <v>36</v>
      </c>
      <c r="H33" s="40">
        <v>10</v>
      </c>
      <c r="I33" s="53">
        <v>46</v>
      </c>
      <c r="J33" s="53"/>
      <c r="K33" s="53"/>
      <c r="L33" s="53"/>
      <c r="M33" s="53"/>
      <c r="N33" s="53"/>
    </row>
    <row r="34" spans="1:14" ht="67.5">
      <c r="A34" s="51" t="s">
        <v>91</v>
      </c>
      <c r="B34" s="52" t="s">
        <v>92</v>
      </c>
      <c r="C34" s="53" t="s">
        <v>23</v>
      </c>
      <c r="D34" s="53">
        <f t="shared" si="2"/>
        <v>48</v>
      </c>
      <c r="E34" s="53">
        <f t="shared" si="1"/>
        <v>16</v>
      </c>
      <c r="F34" s="53">
        <v>32</v>
      </c>
      <c r="G34" s="40">
        <v>28</v>
      </c>
      <c r="H34" s="40">
        <v>4</v>
      </c>
      <c r="I34" s="53"/>
      <c r="J34" s="53">
        <v>32</v>
      </c>
      <c r="K34" s="53"/>
      <c r="L34" s="53"/>
      <c r="M34" s="53"/>
      <c r="N34" s="53"/>
    </row>
    <row r="35" spans="1:14" ht="33.75">
      <c r="A35" s="51" t="s">
        <v>58</v>
      </c>
      <c r="B35" s="52" t="s">
        <v>93</v>
      </c>
      <c r="C35" s="53" t="s">
        <v>23</v>
      </c>
      <c r="D35" s="42">
        <v>81</v>
      </c>
      <c r="E35" s="42">
        <f>F35*0.5</f>
        <v>27</v>
      </c>
      <c r="F35" s="42">
        <v>54</v>
      </c>
      <c r="G35" s="60">
        <v>44</v>
      </c>
      <c r="H35" s="60">
        <v>4</v>
      </c>
      <c r="I35" s="53"/>
      <c r="J35" s="53"/>
      <c r="K35" s="53">
        <v>54</v>
      </c>
      <c r="L35" s="53"/>
      <c r="M35" s="53"/>
      <c r="N35" s="53"/>
    </row>
    <row r="36" spans="1:14" ht="45">
      <c r="A36" s="51" t="s">
        <v>59</v>
      </c>
      <c r="B36" s="52" t="s">
        <v>84</v>
      </c>
      <c r="C36" s="53" t="s">
        <v>23</v>
      </c>
      <c r="D36" s="53">
        <f t="shared" si="2"/>
        <v>48</v>
      </c>
      <c r="E36" s="53">
        <f t="shared" si="1"/>
        <v>16</v>
      </c>
      <c r="F36" s="53">
        <v>32</v>
      </c>
      <c r="G36" s="40">
        <v>20</v>
      </c>
      <c r="H36" s="40">
        <v>12</v>
      </c>
      <c r="I36" s="53"/>
      <c r="J36" s="53"/>
      <c r="K36" s="53"/>
      <c r="L36" s="53"/>
      <c r="M36" s="53"/>
      <c r="N36" s="53">
        <v>32</v>
      </c>
    </row>
    <row r="37" spans="1:14" ht="29.25">
      <c r="A37" s="36" t="s">
        <v>60</v>
      </c>
      <c r="B37" s="12" t="s">
        <v>94</v>
      </c>
      <c r="C37" s="28"/>
      <c r="D37" s="28">
        <v>2349</v>
      </c>
      <c r="E37" s="28">
        <v>399</v>
      </c>
      <c r="F37" s="28">
        <v>2124</v>
      </c>
      <c r="G37" s="28">
        <v>484</v>
      </c>
      <c r="H37" s="28">
        <v>350</v>
      </c>
      <c r="I37" s="9"/>
      <c r="J37" s="9"/>
      <c r="K37" s="9"/>
      <c r="L37" s="9"/>
      <c r="M37" s="9"/>
      <c r="N37" s="9"/>
    </row>
    <row r="38" spans="1:14" ht="19.5">
      <c r="A38" s="36" t="s">
        <v>61</v>
      </c>
      <c r="B38" s="12" t="s">
        <v>62</v>
      </c>
      <c r="C38" s="28"/>
      <c r="D38" s="28">
        <v>2289</v>
      </c>
      <c r="E38" s="28">
        <v>379</v>
      </c>
      <c r="F38" s="28">
        <v>2084</v>
      </c>
      <c r="G38" s="28">
        <v>482</v>
      </c>
      <c r="H38" s="28">
        <v>312</v>
      </c>
      <c r="I38" s="9"/>
      <c r="J38" s="9"/>
      <c r="K38" s="9"/>
      <c r="L38" s="9"/>
      <c r="M38" s="9"/>
      <c r="N38" s="9"/>
    </row>
    <row r="39" spans="1:14" ht="59.25">
      <c r="A39" s="36" t="s">
        <v>63</v>
      </c>
      <c r="B39" s="30" t="s">
        <v>95</v>
      </c>
      <c r="C39" s="28" t="s">
        <v>20</v>
      </c>
      <c r="D39" s="28">
        <v>1839</v>
      </c>
      <c r="E39" s="28">
        <v>253</v>
      </c>
      <c r="F39" s="28">
        <v>1586</v>
      </c>
      <c r="G39" s="28">
        <v>276</v>
      </c>
      <c r="H39" s="28">
        <v>230</v>
      </c>
      <c r="I39" s="9"/>
      <c r="J39" s="53"/>
      <c r="K39" s="9"/>
      <c r="L39" s="9"/>
      <c r="M39" s="9"/>
      <c r="N39" s="9"/>
    </row>
    <row r="40" spans="1:18" ht="41.25">
      <c r="A40" s="24" t="s">
        <v>96</v>
      </c>
      <c r="B40" s="29" t="s">
        <v>97</v>
      </c>
      <c r="C40" s="53" t="s">
        <v>129</v>
      </c>
      <c r="D40" s="42">
        <f t="shared" si="2"/>
        <v>90</v>
      </c>
      <c r="E40" s="42">
        <f t="shared" si="1"/>
        <v>30</v>
      </c>
      <c r="F40" s="42">
        <v>60</v>
      </c>
      <c r="G40" s="60">
        <v>30</v>
      </c>
      <c r="H40" s="60">
        <v>30</v>
      </c>
      <c r="I40" s="53"/>
      <c r="J40" s="53"/>
      <c r="K40" s="53"/>
      <c r="L40" s="53"/>
      <c r="M40" s="53">
        <v>40</v>
      </c>
      <c r="N40" s="53">
        <v>20</v>
      </c>
      <c r="P40" s="57">
        <v>90</v>
      </c>
      <c r="Q40" s="57">
        <v>30</v>
      </c>
      <c r="R40" s="57">
        <v>60</v>
      </c>
    </row>
    <row r="41" spans="1:18" ht="49.5">
      <c r="A41" s="24" t="s">
        <v>98</v>
      </c>
      <c r="B41" s="29" t="s">
        <v>99</v>
      </c>
      <c r="C41" s="53" t="s">
        <v>129</v>
      </c>
      <c r="D41" s="42">
        <f t="shared" si="2"/>
        <v>258</v>
      </c>
      <c r="E41" s="42">
        <v>86</v>
      </c>
      <c r="F41" s="42">
        <v>172</v>
      </c>
      <c r="G41" s="60">
        <v>86</v>
      </c>
      <c r="H41" s="60">
        <v>86</v>
      </c>
      <c r="I41" s="53"/>
      <c r="J41" s="53">
        <v>134</v>
      </c>
      <c r="K41" s="53">
        <v>38</v>
      </c>
      <c r="L41" s="53"/>
      <c r="M41" s="53"/>
      <c r="N41" s="53"/>
      <c r="P41" s="57">
        <v>258</v>
      </c>
      <c r="Q41" s="57">
        <v>86</v>
      </c>
      <c r="R41" s="57">
        <v>172</v>
      </c>
    </row>
    <row r="42" spans="1:14" ht="22.5">
      <c r="A42" s="24" t="s">
        <v>64</v>
      </c>
      <c r="B42" s="52" t="s">
        <v>65</v>
      </c>
      <c r="C42" s="53" t="s">
        <v>47</v>
      </c>
      <c r="D42" s="53">
        <v>288</v>
      </c>
      <c r="E42" s="53"/>
      <c r="F42" s="53">
        <v>288</v>
      </c>
      <c r="G42" s="40"/>
      <c r="H42" s="40"/>
      <c r="I42" s="53"/>
      <c r="J42" s="53">
        <v>36</v>
      </c>
      <c r="K42" s="53">
        <v>108</v>
      </c>
      <c r="L42" s="53"/>
      <c r="M42" s="53">
        <v>36</v>
      </c>
      <c r="N42" s="53">
        <v>108</v>
      </c>
    </row>
    <row r="43" spans="1:14" ht="22.5">
      <c r="A43" s="24" t="s">
        <v>100</v>
      </c>
      <c r="B43" s="52" t="s">
        <v>65</v>
      </c>
      <c r="C43" s="53" t="s">
        <v>47</v>
      </c>
      <c r="D43" s="53"/>
      <c r="E43" s="53"/>
      <c r="F43" s="53" t="s">
        <v>101</v>
      </c>
      <c r="G43" s="40"/>
      <c r="H43" s="40"/>
      <c r="I43" s="53"/>
      <c r="J43" s="53"/>
      <c r="K43" s="53"/>
      <c r="L43" s="53" t="s">
        <v>101</v>
      </c>
      <c r="M43" s="53"/>
      <c r="N43" s="53"/>
    </row>
    <row r="44" spans="1:14" ht="33.75">
      <c r="A44" s="24" t="s">
        <v>66</v>
      </c>
      <c r="B44" s="52" t="s">
        <v>67</v>
      </c>
      <c r="C44" s="53" t="s">
        <v>47</v>
      </c>
      <c r="D44" s="53">
        <v>792</v>
      </c>
      <c r="E44" s="53"/>
      <c r="F44" s="53">
        <v>792</v>
      </c>
      <c r="G44" s="40"/>
      <c r="H44" s="40"/>
      <c r="I44" s="53"/>
      <c r="J44" s="53"/>
      <c r="K44" s="53">
        <v>36</v>
      </c>
      <c r="L44" s="53">
        <v>354</v>
      </c>
      <c r="M44" s="53">
        <v>156</v>
      </c>
      <c r="N44" s="53">
        <v>246</v>
      </c>
    </row>
    <row r="45" spans="1:14" ht="87.75">
      <c r="A45" s="36" t="s">
        <v>68</v>
      </c>
      <c r="B45" s="12" t="s">
        <v>102</v>
      </c>
      <c r="C45" s="28" t="s">
        <v>20</v>
      </c>
      <c r="D45" s="28">
        <v>147</v>
      </c>
      <c r="E45" s="28">
        <v>25</v>
      </c>
      <c r="F45" s="28">
        <v>122</v>
      </c>
      <c r="G45" s="28">
        <v>50</v>
      </c>
      <c r="H45" s="28">
        <v>36</v>
      </c>
      <c r="I45" s="9"/>
      <c r="J45" s="9"/>
      <c r="K45" s="9"/>
      <c r="L45" s="9"/>
      <c r="M45" s="9"/>
      <c r="N45" s="9"/>
    </row>
    <row r="46" spans="1:18" ht="66">
      <c r="A46" s="24" t="s">
        <v>69</v>
      </c>
      <c r="B46" s="29" t="s">
        <v>103</v>
      </c>
      <c r="C46" s="53" t="s">
        <v>23</v>
      </c>
      <c r="D46" s="53">
        <f t="shared" si="2"/>
        <v>75</v>
      </c>
      <c r="E46" s="53">
        <f t="shared" si="1"/>
        <v>25</v>
      </c>
      <c r="F46" s="53">
        <v>50</v>
      </c>
      <c r="G46" s="40">
        <v>50</v>
      </c>
      <c r="H46" s="40"/>
      <c r="I46" s="53"/>
      <c r="J46" s="53">
        <v>50</v>
      </c>
      <c r="K46" s="53"/>
      <c r="L46" s="53"/>
      <c r="M46" s="53"/>
      <c r="N46" s="53"/>
      <c r="P46" s="62">
        <v>75</v>
      </c>
      <c r="Q46" s="62">
        <v>25</v>
      </c>
      <c r="R46" s="62">
        <v>50</v>
      </c>
    </row>
    <row r="47" spans="1:14" ht="22.5">
      <c r="A47" s="24" t="s">
        <v>70</v>
      </c>
      <c r="B47" s="52" t="s">
        <v>65</v>
      </c>
      <c r="C47" s="53" t="s">
        <v>47</v>
      </c>
      <c r="D47" s="53">
        <v>36</v>
      </c>
      <c r="E47" s="53"/>
      <c r="F47" s="53">
        <v>36</v>
      </c>
      <c r="G47" s="40"/>
      <c r="H47" s="40">
        <v>36</v>
      </c>
      <c r="I47" s="53"/>
      <c r="J47" s="53">
        <v>36</v>
      </c>
      <c r="K47" s="53"/>
      <c r="L47" s="53"/>
      <c r="M47" s="53"/>
      <c r="N47" s="53"/>
    </row>
    <row r="48" spans="1:14" ht="33.75">
      <c r="A48" s="24" t="s">
        <v>125</v>
      </c>
      <c r="B48" s="52" t="s">
        <v>67</v>
      </c>
      <c r="C48" s="53" t="s">
        <v>47</v>
      </c>
      <c r="D48" s="53">
        <v>36</v>
      </c>
      <c r="E48" s="53"/>
      <c r="F48" s="53">
        <v>36</v>
      </c>
      <c r="G48" s="40"/>
      <c r="H48" s="40"/>
      <c r="I48" s="53"/>
      <c r="J48" s="53"/>
      <c r="K48" s="53">
        <v>36</v>
      </c>
      <c r="L48" s="53"/>
      <c r="M48" s="53"/>
      <c r="N48" s="53"/>
    </row>
    <row r="49" spans="1:14" ht="39">
      <c r="A49" s="36" t="s">
        <v>71</v>
      </c>
      <c r="B49" s="12" t="s">
        <v>104</v>
      </c>
      <c r="C49" s="54" t="s">
        <v>20</v>
      </c>
      <c r="D49" s="28">
        <v>303</v>
      </c>
      <c r="E49" s="28">
        <v>101</v>
      </c>
      <c r="F49" s="28">
        <v>202</v>
      </c>
      <c r="G49" s="28">
        <v>156</v>
      </c>
      <c r="H49" s="28">
        <v>46</v>
      </c>
      <c r="I49" s="53"/>
      <c r="J49" s="53"/>
      <c r="K49" s="53"/>
      <c r="L49" s="53"/>
      <c r="M49" s="53"/>
      <c r="N49" s="53"/>
    </row>
    <row r="50" spans="1:18" ht="90">
      <c r="A50" s="24" t="s">
        <v>105</v>
      </c>
      <c r="B50" s="52" t="s">
        <v>106</v>
      </c>
      <c r="C50" s="53" t="s">
        <v>129</v>
      </c>
      <c r="D50" s="53">
        <f t="shared" si="2"/>
        <v>303</v>
      </c>
      <c r="E50" s="53">
        <f t="shared" si="1"/>
        <v>101</v>
      </c>
      <c r="F50" s="53">
        <v>202</v>
      </c>
      <c r="G50" s="40">
        <v>156</v>
      </c>
      <c r="H50" s="40">
        <v>46</v>
      </c>
      <c r="I50" s="53"/>
      <c r="J50" s="53"/>
      <c r="K50" s="53"/>
      <c r="L50" s="53">
        <v>52</v>
      </c>
      <c r="M50" s="53">
        <v>116</v>
      </c>
      <c r="N50" s="53">
        <v>34</v>
      </c>
      <c r="P50" s="62">
        <v>303</v>
      </c>
      <c r="Q50" s="62">
        <v>101</v>
      </c>
      <c r="R50" s="62">
        <v>202</v>
      </c>
    </row>
    <row r="51" spans="1:14" ht="15">
      <c r="A51" s="139" t="s">
        <v>72</v>
      </c>
      <c r="B51" s="146" t="s">
        <v>65</v>
      </c>
      <c r="C51" s="147"/>
      <c r="D51" s="147"/>
      <c r="E51" s="147"/>
      <c r="F51" s="37" t="s">
        <v>130</v>
      </c>
      <c r="G51" s="151"/>
      <c r="H51" s="151"/>
      <c r="I51" s="150"/>
      <c r="J51" s="161"/>
      <c r="K51" s="150"/>
      <c r="L51" s="150"/>
      <c r="M51" s="150" t="s">
        <v>108</v>
      </c>
      <c r="N51" s="150" t="s">
        <v>107</v>
      </c>
    </row>
    <row r="52" spans="1:14" ht="15">
      <c r="A52" s="139"/>
      <c r="B52" s="146"/>
      <c r="C52" s="147"/>
      <c r="D52" s="147"/>
      <c r="E52" s="147"/>
      <c r="F52" s="26"/>
      <c r="G52" s="151"/>
      <c r="H52" s="151"/>
      <c r="I52" s="150"/>
      <c r="J52" s="162"/>
      <c r="K52" s="150"/>
      <c r="L52" s="150"/>
      <c r="M52" s="150"/>
      <c r="N52" s="150"/>
    </row>
    <row r="53" spans="1:14" ht="19.5">
      <c r="A53" s="23" t="s">
        <v>73</v>
      </c>
      <c r="B53" s="12" t="s">
        <v>39</v>
      </c>
      <c r="C53" s="28" t="s">
        <v>23</v>
      </c>
      <c r="D53" s="28">
        <v>60</v>
      </c>
      <c r="E53" s="28">
        <v>20</v>
      </c>
      <c r="F53" s="28">
        <v>40</v>
      </c>
      <c r="G53" s="28">
        <v>2</v>
      </c>
      <c r="H53" s="28">
        <v>38</v>
      </c>
      <c r="I53" s="28"/>
      <c r="J53" s="28"/>
      <c r="K53" s="28"/>
      <c r="L53" s="28"/>
      <c r="M53" s="61">
        <v>20</v>
      </c>
      <c r="N53" s="61">
        <v>20</v>
      </c>
    </row>
    <row r="54" spans="1:14" ht="15">
      <c r="A54" s="23"/>
      <c r="B54" s="39" t="s">
        <v>74</v>
      </c>
      <c r="C54" s="28"/>
      <c r="D54" s="28"/>
      <c r="E54" s="28"/>
      <c r="F54" s="28">
        <v>4176</v>
      </c>
      <c r="G54" s="28"/>
      <c r="H54" s="28"/>
      <c r="I54" s="28">
        <f aca="true" t="shared" si="3" ref="I54:N54">SUM(I12:I53)</f>
        <v>612</v>
      </c>
      <c r="J54" s="28">
        <f t="shared" si="3"/>
        <v>828</v>
      </c>
      <c r="K54" s="28">
        <f t="shared" si="3"/>
        <v>592</v>
      </c>
      <c r="L54" s="28">
        <f t="shared" si="3"/>
        <v>648</v>
      </c>
      <c r="M54" s="28">
        <f t="shared" si="3"/>
        <v>552</v>
      </c>
      <c r="N54" s="28">
        <f t="shared" si="3"/>
        <v>692</v>
      </c>
    </row>
    <row r="55" spans="1:14" ht="29.25">
      <c r="A55" s="23" t="s">
        <v>75</v>
      </c>
      <c r="B55" s="12" t="s">
        <v>109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</row>
    <row r="56" spans="1:14" ht="33">
      <c r="A56" s="51" t="s">
        <v>76</v>
      </c>
      <c r="B56" s="29" t="s">
        <v>110</v>
      </c>
      <c r="C56" s="54"/>
      <c r="D56" s="54"/>
      <c r="E56" s="54"/>
      <c r="F56" s="23">
        <v>72</v>
      </c>
      <c r="G56" s="28"/>
      <c r="H56" s="28"/>
      <c r="I56" s="28"/>
      <c r="J56" s="28"/>
      <c r="K56" s="28"/>
      <c r="L56" s="28"/>
      <c r="M56" s="28"/>
      <c r="N56" s="28"/>
    </row>
    <row r="57" spans="1:14" ht="15">
      <c r="A57" s="23"/>
      <c r="B57" s="7"/>
      <c r="C57" s="11"/>
      <c r="D57" s="11"/>
      <c r="E57" s="10"/>
      <c r="F57" s="157" t="s">
        <v>123</v>
      </c>
      <c r="G57" s="31" t="s">
        <v>112</v>
      </c>
      <c r="H57" s="25"/>
      <c r="I57" s="51">
        <v>612</v>
      </c>
      <c r="J57" s="51">
        <v>756</v>
      </c>
      <c r="K57" s="51">
        <v>432</v>
      </c>
      <c r="L57" s="51">
        <v>402</v>
      </c>
      <c r="M57" s="51">
        <v>420</v>
      </c>
      <c r="N57" s="51">
        <v>402</v>
      </c>
    </row>
    <row r="58" spans="1:14" ht="15">
      <c r="A58" s="23"/>
      <c r="B58" s="32" t="s">
        <v>122</v>
      </c>
      <c r="C58" s="9"/>
      <c r="D58" s="11"/>
      <c r="E58" s="10"/>
      <c r="F58" s="160"/>
      <c r="G58" s="33" t="s">
        <v>115</v>
      </c>
      <c r="H58" s="25"/>
      <c r="I58" s="23"/>
      <c r="J58" s="51">
        <v>72</v>
      </c>
      <c r="K58" s="51">
        <v>108</v>
      </c>
      <c r="L58" s="23"/>
      <c r="M58" s="51">
        <v>36</v>
      </c>
      <c r="N58" s="51">
        <v>108</v>
      </c>
    </row>
    <row r="59" spans="1:14" ht="15">
      <c r="A59" s="23"/>
      <c r="B59" s="32" t="s">
        <v>111</v>
      </c>
      <c r="C59" s="9"/>
      <c r="D59" s="11"/>
      <c r="E59" s="10"/>
      <c r="F59" s="160"/>
      <c r="G59" s="33" t="s">
        <v>116</v>
      </c>
      <c r="H59" s="25"/>
      <c r="I59" s="23"/>
      <c r="J59" s="23"/>
      <c r="K59" s="51">
        <v>72</v>
      </c>
      <c r="L59" s="51">
        <v>354</v>
      </c>
      <c r="M59" s="51">
        <v>156</v>
      </c>
      <c r="N59" s="51">
        <v>246</v>
      </c>
    </row>
    <row r="60" spans="1:14" ht="15">
      <c r="A60" s="23"/>
      <c r="B60" s="32" t="s">
        <v>77</v>
      </c>
      <c r="C60" s="9"/>
      <c r="D60" s="11"/>
      <c r="E60" s="10"/>
      <c r="F60" s="160"/>
      <c r="G60" s="31" t="s">
        <v>113</v>
      </c>
      <c r="H60" s="25"/>
      <c r="I60" s="58"/>
      <c r="J60" s="58"/>
      <c r="K60" s="58"/>
      <c r="L60" s="58"/>
      <c r="M60" s="58"/>
      <c r="N60" s="58"/>
    </row>
    <row r="61" spans="1:14" ht="15">
      <c r="A61" s="23"/>
      <c r="B61" s="35" t="s">
        <v>78</v>
      </c>
      <c r="C61" s="9"/>
      <c r="D61" s="11"/>
      <c r="E61" s="10"/>
      <c r="F61" s="160"/>
      <c r="G61" s="31" t="s">
        <v>79</v>
      </c>
      <c r="H61" s="25"/>
      <c r="I61" s="23"/>
      <c r="J61" s="51"/>
      <c r="K61" s="23">
        <v>1</v>
      </c>
      <c r="L61" s="51">
        <v>3</v>
      </c>
      <c r="M61" s="23"/>
      <c r="N61" s="51">
        <v>2</v>
      </c>
    </row>
    <row r="62" spans="1:14" ht="15">
      <c r="A62" s="23"/>
      <c r="B62" s="7"/>
      <c r="C62" s="9"/>
      <c r="D62" s="11"/>
      <c r="E62" s="10"/>
      <c r="F62" s="160"/>
      <c r="G62" s="33" t="s">
        <v>117</v>
      </c>
      <c r="H62" s="25"/>
      <c r="I62" s="51">
        <v>2</v>
      </c>
      <c r="J62" s="51">
        <v>5</v>
      </c>
      <c r="K62" s="51">
        <v>3</v>
      </c>
      <c r="L62" s="51">
        <v>3</v>
      </c>
      <c r="M62" s="51" t="s">
        <v>127</v>
      </c>
      <c r="N62" s="51">
        <v>7</v>
      </c>
    </row>
    <row r="63" spans="1:14" ht="15">
      <c r="A63" s="51"/>
      <c r="B63" s="52"/>
      <c r="C63" s="53"/>
      <c r="D63" s="53"/>
      <c r="E63" s="53"/>
      <c r="F63" s="160"/>
      <c r="G63" s="31" t="s">
        <v>114</v>
      </c>
      <c r="H63" s="26"/>
      <c r="I63" s="51"/>
      <c r="J63" s="51">
        <v>1</v>
      </c>
      <c r="K63" s="51">
        <v>1</v>
      </c>
      <c r="L63" s="51" t="s">
        <v>127</v>
      </c>
      <c r="M63" s="51"/>
      <c r="N63" s="51">
        <v>3</v>
      </c>
    </row>
    <row r="64" spans="1:11" ht="15">
      <c r="A64" s="27" t="s">
        <v>118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ht="15">
      <c r="A65" s="27" t="s">
        <v>119</v>
      </c>
    </row>
    <row r="66" ht="15">
      <c r="A66" s="27" t="s">
        <v>121</v>
      </c>
    </row>
    <row r="67" ht="15">
      <c r="A67" s="27" t="s">
        <v>120</v>
      </c>
    </row>
  </sheetData>
  <sheetProtection/>
  <mergeCells count="30">
    <mergeCell ref="A2:A8"/>
    <mergeCell ref="B2:B8"/>
    <mergeCell ref="C2:C8"/>
    <mergeCell ref="D2:H3"/>
    <mergeCell ref="I2:N2"/>
    <mergeCell ref="I3:N3"/>
    <mergeCell ref="D4:D8"/>
    <mergeCell ref="E4:E8"/>
    <mergeCell ref="F4:H4"/>
    <mergeCell ref="I4:J4"/>
    <mergeCell ref="K4:L4"/>
    <mergeCell ref="M4:N4"/>
    <mergeCell ref="F5:F8"/>
    <mergeCell ref="G5:H6"/>
    <mergeCell ref="G7:G8"/>
    <mergeCell ref="H7:H8"/>
    <mergeCell ref="A51:A52"/>
    <mergeCell ref="B51:B52"/>
    <mergeCell ref="C51:C52"/>
    <mergeCell ref="D51:D52"/>
    <mergeCell ref="E51:E52"/>
    <mergeCell ref="N51:N52"/>
    <mergeCell ref="M51:M52"/>
    <mergeCell ref="F57:F63"/>
    <mergeCell ref="H51:H52"/>
    <mergeCell ref="I51:I52"/>
    <mergeCell ref="J51:J52"/>
    <mergeCell ref="K51:K52"/>
    <mergeCell ref="L51:L52"/>
    <mergeCell ref="G51:G52"/>
  </mergeCells>
  <printOptions/>
  <pageMargins left="0.7" right="0.7" top="0.75" bottom="0.75" header="0.3" footer="0.3"/>
  <pageSetup horizontalDpi="180" verticalDpi="180" orientation="portrait" paperSize="9" scale="68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2022-03-05T06:02:59Z</dcterms:modified>
  <cp:category/>
  <cp:version/>
  <cp:contentType/>
  <cp:contentStatus/>
</cp:coreProperties>
</file>