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<sst xmlns="http://schemas.openxmlformats.org/spreadsheetml/2006/main" count="170" uniqueCount="131">
  <si>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</si>
  <si>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</si>
  <si>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</si>
  <si>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</si>
  <si>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</si>
  <si>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</si>
  <si>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</si>
  <si>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</si>
  <si>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</si>
  <si>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</si>
  <si>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</si>
  <si>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</si>
  <si>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</si>
  <si>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</si>
  <si>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</si>
  <si>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</si>
  <si>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</si>
  <si>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</si>
  <si>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</si>
  <si>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</si>
  <si>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</si>
  <si>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</si>
  <si>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</si>
  <si>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</si>
  <si>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</si>
  <si>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</si>
  <si>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</si>
  <si>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</si>
  <si>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</si>
  <si>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</si>
  <si>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Физическая культура</t>
  </si>
  <si>
    <t>ОУД.11</t>
  </si>
  <si>
    <t>ОБЖ</t>
  </si>
  <si>
    <t>ОУД.12</t>
  </si>
  <si>
    <t>Башкирский язык</t>
  </si>
  <si>
    <t>ОП.00</t>
  </si>
  <si>
    <t>Основы инженерной графики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</si>
  <si>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</si>
  <si>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</si>
  <si>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</si>
  <si>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</si>
  <si>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</si>
  <si>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</si>
  <si>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</si>
  <si>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</si>
  <si>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</si>
  <si>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</si>
  <si>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ПМ.02</t>
  </si>
  <si>
    <t>МДК.02.01</t>
  </si>
  <si>
    <t>УП.02</t>
  </si>
  <si>
    <t>ПП.02</t>
  </si>
  <si>
    <t>ФК.00</t>
  </si>
  <si>
    <t>Всего:</t>
  </si>
  <si>
    <t>ГИА.00</t>
  </si>
  <si>
    <t>Государственная итоговая аттестация</t>
  </si>
  <si>
    <t>Всего</t>
  </si>
  <si>
    <t>Произв. практика</t>
  </si>
  <si>
    <t>Экзамены</t>
  </si>
  <si>
    <t>Дифф.         зачеты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</si>
  <si>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</si>
  <si>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</si>
  <si>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</si>
  <si>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</si>
  <si>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Дисциплина и МДК</t>
  </si>
  <si>
    <t>курсам и семестрам(часов в семестр)</t>
  </si>
  <si>
    <t>Контр,лаб.и прак. занятий</t>
  </si>
  <si>
    <t>Подготовительно-сварочные работы и контроль качества сварных швов после сварки</t>
  </si>
  <si>
    <t>Подготовительные и сборочные операции перед сваркой</t>
  </si>
  <si>
    <t>Основы технологии сварки и сварочное оборудование</t>
  </si>
  <si>
    <t>МДК.01.03</t>
  </si>
  <si>
    <t>Технология производства сварных конструкций</t>
  </si>
  <si>
    <t>МДК.01.04</t>
  </si>
  <si>
    <t xml:space="preserve">Контроль качества сварных соединений </t>
  </si>
  <si>
    <t>Ручная дуговая сварка (наплавка, резка) плавящимся покрытым электродом</t>
  </si>
  <si>
    <t xml:space="preserve">Техника и технология ручной дуговой сварки (наплавки, резки) покрытыми электродами </t>
  </si>
  <si>
    <t>Общепрофессиональный учебных цикл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</si>
  <si>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</si>
  <si>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</si>
  <si>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</si>
  <si>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</si>
  <si>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Безопасность жизнедеятельности</t>
  </si>
  <si>
    <t>Охрана труда (вариативная часть)</t>
  </si>
  <si>
    <t>Астрономия</t>
  </si>
  <si>
    <t>Математика</t>
  </si>
  <si>
    <t>ОП.01</t>
  </si>
  <si>
    <t>ОП.02</t>
  </si>
  <si>
    <t>ОП.03</t>
  </si>
  <si>
    <t>ОП.04</t>
  </si>
  <si>
    <t>ОП.05</t>
  </si>
  <si>
    <t>ОП.06</t>
  </si>
  <si>
    <t>ОП.07</t>
  </si>
  <si>
    <t>ПМ.04</t>
  </si>
  <si>
    <t>МДК.04.01</t>
  </si>
  <si>
    <t>Техника и технология частично механизированной сварки (наплавки) плавлением в защитном газе</t>
  </si>
  <si>
    <t>,,,,,ДЗ</t>
  </si>
  <si>
    <t>,ДЗ</t>
  </si>
  <si>
    <t>,,Э</t>
  </si>
  <si>
    <t>,,,,,КЭ</t>
  </si>
  <si>
    <t>,,,ДФК*</t>
  </si>
  <si>
    <t>Частично механизированная сварка (наплавка) плавлением</t>
  </si>
  <si>
    <t>УП.04</t>
  </si>
  <si>
    <t>ПП.04</t>
  </si>
  <si>
    <t>Россия в мире (история, обществознание)</t>
  </si>
  <si>
    <t>УД по выбору (из обязательных предметных областей)</t>
  </si>
  <si>
    <t xml:space="preserve">Информатика </t>
  </si>
  <si>
    <t>Естествознание (физика, химия)</t>
  </si>
  <si>
    <t>Родной язык</t>
  </si>
  <si>
    <t>УД по выбору обучающегося</t>
  </si>
  <si>
    <t>Индивидуальный проект</t>
  </si>
  <si>
    <t>Консультации на учебную группу 100 часов</t>
  </si>
  <si>
    <t>Промежуточная аттестация (экзамены) 1 неделя</t>
  </si>
  <si>
    <t>Государственная итоговая аттестация 3  недели -108 часов</t>
  </si>
  <si>
    <t>ПМ.03</t>
  </si>
  <si>
    <t>Техника и технология ручной дуговой сварки (наплавки) неплавящимся электродом в защитном газе</t>
  </si>
  <si>
    <t xml:space="preserve">МДК.03.01. </t>
  </si>
  <si>
    <t>УП.03</t>
  </si>
  <si>
    <t>ПП.03</t>
  </si>
  <si>
    <t>Ручная дуговая сварка (наплавка) неплавящимся электродом в защитном газе  (вариативная часть)</t>
  </si>
  <si>
    <t>ПА.00</t>
  </si>
  <si>
    <t>Промежуточная аттестация</t>
  </si>
  <si>
    <t>Защита выпускной квалификационной работы</t>
  </si>
  <si>
    <t>ИП.00</t>
  </si>
  <si>
    <t>ИП.01</t>
  </si>
  <si>
    <t>недел</t>
  </si>
  <si>
    <t xml:space="preserve">      Профессия 15.01.05  Сварщик (ручной и частично-механизированной сварки (наплавки))</t>
  </si>
  <si>
    <t>,,ДЗ</t>
  </si>
  <si>
    <t>,,,ДЗ</t>
  </si>
  <si>
    <t>,,,,КЭ</t>
  </si>
  <si>
    <t>,,,КЭ</t>
  </si>
  <si>
    <t>Практическая подготовка (Учебная практика)</t>
  </si>
  <si>
    <t>Практическая подготовка (Производственная практика)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</si>
</sst>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sz val="6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theme="1"/>
      <name val="Times New Roman"/>
      <family val="1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57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wrapText="1"/>
    </xf>
    <xf numFmtId="0" fontId="62" fillId="0" borderId="12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57" fillId="0" borderId="14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top" wrapText="1"/>
    </xf>
    <xf numFmtId="0" fontId="62" fillId="0" borderId="17" xfId="0" applyFont="1" applyBorder="1" applyAlignment="1">
      <alignment horizontal="center" vertical="top" wrapText="1"/>
    </xf>
    <xf numFmtId="0" fontId="58" fillId="0" borderId="18" xfId="0" applyFont="1" applyBorder="1" applyAlignment="1">
      <alignment vertical="top" wrapText="1"/>
    </xf>
    <xf numFmtId="0" fontId="57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7" fillId="0" borderId="19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1" fillId="0" borderId="12" xfId="0" applyFont="1" applyBorder="1" applyAlignment="1">
      <alignment vertical="top" wrapText="1"/>
    </xf>
    <xf numFmtId="0" fontId="59" fillId="0" borderId="16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2" xfId="0" applyFont="1" applyBorder="1" applyAlignment="1">
      <alignment vertical="top" wrapText="1"/>
    </xf>
    <xf numFmtId="0" fontId="0" fillId="0" borderId="14" xfId="0" applyBorder="1" applyAlignment="1">
      <alignment/>
    </xf>
    <xf numFmtId="0" fontId="58" fillId="0" borderId="14" xfId="0" applyFont="1" applyBorder="1" applyAlignment="1">
      <alignment horizontal="center" vertical="top" wrapText="1"/>
    </xf>
    <xf numFmtId="0" fontId="60" fillId="0" borderId="0" xfId="0" applyFont="1" applyBorder="1" applyAlignment="1">
      <alignment/>
    </xf>
    <xf numFmtId="0" fontId="58" fillId="0" borderId="2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0" fillId="0" borderId="14" xfId="0" applyFont="1" applyBorder="1" applyAlignment="1">
      <alignment vertical="top" wrapText="1"/>
    </xf>
    <xf numFmtId="0" fontId="60" fillId="0" borderId="14" xfId="0" applyFont="1" applyBorder="1" applyAlignment="1">
      <alignment vertical="top" textRotation="90" wrapText="1"/>
    </xf>
    <xf numFmtId="0" fontId="2" fillId="0" borderId="14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textRotation="90" wrapText="1"/>
    </xf>
    <xf numFmtId="0" fontId="72" fillId="0" borderId="10" xfId="0" applyFont="1" applyBorder="1" applyAlignment="1">
      <alignment horizontal="center" textRotation="90" wrapText="1"/>
    </xf>
    <xf numFmtId="0" fontId="62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right" vertical="center" wrapText="1"/>
    </xf>
    <xf numFmtId="0" fontId="57" fillId="0" borderId="21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top" textRotation="90" wrapText="1"/>
    </xf>
    <xf numFmtId="0" fontId="72" fillId="0" borderId="10" xfId="0" applyFont="1" applyBorder="1" applyAlignment="1">
      <alignment vertical="top" textRotation="90" wrapText="1"/>
    </xf>
    <xf numFmtId="0" fontId="62" fillId="0" borderId="10" xfId="0" applyFont="1" applyBorder="1" applyAlignment="1">
      <alignment horizontal="center" vertical="center" textRotation="90" wrapText="1"/>
    </xf>
    <xf numFmtId="0" fontId="72" fillId="0" borderId="10" xfId="0" applyFont="1" applyBorder="1" applyAlignment="1">
      <alignment vertical="center" textRotation="90" wrapText="1"/>
    </xf>
    <xf numFmtId="0" fontId="72" fillId="0" borderId="10" xfId="0" applyFont="1" applyBorder="1" applyAlignment="1">
      <alignment horizontal="center" vertical="center" textRotation="90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textRotation="90" wrapText="1"/>
    </xf>
    <xf numFmtId="0" fontId="0" fillId="0" borderId="12" xfId="0" applyBorder="1" applyAlignment="1">
      <alignment vertical="center" textRotation="90" wrapText="1"/>
    </xf>
    <xf numFmtId="0" fontId="63" fillId="0" borderId="1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Layout" zoomScale="142" zoomScaleNormal="160" zoomScalePageLayoutView="142" workbookViewId="0" topLeftCell="A1">
      <selection activeCell="B70" sqref="B70"/>
    </sheetView>
  </sheetViews>
  <sheetFormatPr defaultColWidth="9.140625" defaultRowHeight="15"/>
  <cols>
    <col min="1" max="1" width="6.00390625" style="0" customWidth="1"/>
    <col min="2" max="2" width="32.28125" style="0" customWidth="1"/>
    <col min="3" max="3" width="4.8515625" style="0" customWidth="1"/>
    <col min="4" max="4" width="4.57421875" style="0" customWidth="1"/>
    <col min="5" max="5" width="5.00390625" style="0" customWidth="1"/>
    <col min="6" max="6" width="4.421875" style="0" customWidth="1"/>
    <col min="7" max="7" width="4.7109375" style="0" customWidth="1"/>
    <col min="8" max="8" width="4.140625" style="0" customWidth="1"/>
    <col min="9" max="9" width="4.421875" style="0" customWidth="1"/>
    <col min="10" max="10" width="4.28125" style="0" customWidth="1"/>
    <col min="11" max="11" width="4.57421875" style="0" customWidth="1"/>
    <col min="12" max="13" width="4.7109375" style="0" customWidth="1"/>
    <col min="14" max="14" width="5.00390625" style="0" customWidth="1"/>
  </cols>
  <sheetData>
    <row r="1" ht="15">
      <c r="A1" s="76" t="s">
        <v>124</v>
      </c>
    </row>
    <row r="2" spans="1:14" ht="12.75" customHeight="1">
      <c r="A2" s="98" t="s">
        <v>0</v>
      </c>
      <c r="B2" s="98" t="s">
        <v>1</v>
      </c>
      <c r="C2" s="99" t="s">
        <v>60</v>
      </c>
      <c r="D2" s="101" t="s">
        <v>2</v>
      </c>
      <c r="E2" s="101"/>
      <c r="F2" s="101"/>
      <c r="G2" s="101"/>
      <c r="H2" s="101"/>
      <c r="I2" s="102" t="s">
        <v>62</v>
      </c>
      <c r="J2" s="102"/>
      <c r="K2" s="102"/>
      <c r="L2" s="102"/>
      <c r="M2" s="102"/>
      <c r="N2" s="102"/>
    </row>
    <row r="3" spans="1:14" ht="12" customHeight="1">
      <c r="A3" s="98"/>
      <c r="B3" s="98"/>
      <c r="C3" s="100"/>
      <c r="D3" s="101"/>
      <c r="E3" s="101"/>
      <c r="F3" s="101"/>
      <c r="G3" s="101"/>
      <c r="H3" s="101"/>
      <c r="I3" s="103" t="s">
        <v>64</v>
      </c>
      <c r="J3" s="104"/>
      <c r="K3" s="104"/>
      <c r="L3" s="104"/>
      <c r="M3" s="104"/>
      <c r="N3" s="105"/>
    </row>
    <row r="4" spans="1:14" ht="10.5" customHeight="1">
      <c r="A4" s="98"/>
      <c r="B4" s="98"/>
      <c r="C4" s="100"/>
      <c r="D4" s="106" t="s">
        <v>3</v>
      </c>
      <c r="E4" s="106" t="s">
        <v>61</v>
      </c>
      <c r="F4" s="101" t="s">
        <v>4</v>
      </c>
      <c r="G4" s="101"/>
      <c r="H4" s="101"/>
      <c r="I4" s="102" t="s">
        <v>5</v>
      </c>
      <c r="J4" s="102"/>
      <c r="K4" s="102" t="s">
        <v>6</v>
      </c>
      <c r="L4" s="102"/>
      <c r="M4" s="102" t="s">
        <v>7</v>
      </c>
      <c r="N4" s="102"/>
    </row>
    <row r="5" spans="1:14" ht="12" customHeight="1">
      <c r="A5" s="98"/>
      <c r="B5" s="98"/>
      <c r="C5" s="100"/>
      <c r="D5" s="106"/>
      <c r="E5" s="107"/>
      <c r="F5" s="108" t="s">
        <v>8</v>
      </c>
      <c r="G5" s="101" t="s">
        <v>9</v>
      </c>
      <c r="H5" s="101"/>
      <c r="I5" s="32">
        <v>1</v>
      </c>
      <c r="J5" s="32">
        <v>2</v>
      </c>
      <c r="K5" s="32">
        <v>3</v>
      </c>
      <c r="L5" s="32">
        <v>4</v>
      </c>
      <c r="M5" s="32">
        <v>5</v>
      </c>
      <c r="N5" s="32">
        <v>6</v>
      </c>
    </row>
    <row r="6" spans="1:14" ht="11.25" customHeight="1">
      <c r="A6" s="98"/>
      <c r="B6" s="98"/>
      <c r="C6" s="100"/>
      <c r="D6" s="106"/>
      <c r="E6" s="107"/>
      <c r="F6" s="109"/>
      <c r="G6" s="101"/>
      <c r="H6" s="101"/>
      <c r="I6" s="31" t="s">
        <v>10</v>
      </c>
      <c r="J6" s="31" t="s">
        <v>10</v>
      </c>
      <c r="K6" s="31" t="s">
        <v>10</v>
      </c>
      <c r="L6" s="31" t="s">
        <v>10</v>
      </c>
      <c r="M6" s="31" t="s">
        <v>10</v>
      </c>
      <c r="N6" s="31" t="s">
        <v>10</v>
      </c>
    </row>
    <row r="7" spans="1:14" ht="11.25" customHeight="1">
      <c r="A7" s="98"/>
      <c r="B7" s="98"/>
      <c r="C7" s="100"/>
      <c r="D7" s="106"/>
      <c r="E7" s="107"/>
      <c r="F7" s="109"/>
      <c r="G7" s="99" t="s">
        <v>11</v>
      </c>
      <c r="H7" s="108" t="s">
        <v>65</v>
      </c>
      <c r="I7" s="44">
        <v>17</v>
      </c>
      <c r="J7" s="44">
        <v>24</v>
      </c>
      <c r="K7" s="44">
        <v>16</v>
      </c>
      <c r="L7" s="44">
        <v>23</v>
      </c>
      <c r="M7" s="44">
        <v>15</v>
      </c>
      <c r="N7" s="44">
        <v>21</v>
      </c>
    </row>
    <row r="8" spans="1:14" ht="11.25" customHeight="1">
      <c r="A8" s="98"/>
      <c r="B8" s="98"/>
      <c r="C8" s="100"/>
      <c r="D8" s="106"/>
      <c r="E8" s="107"/>
      <c r="F8" s="109"/>
      <c r="G8" s="100"/>
      <c r="H8" s="110"/>
      <c r="I8" s="44" t="s">
        <v>123</v>
      </c>
      <c r="J8" s="44" t="s">
        <v>123</v>
      </c>
      <c r="K8" s="44" t="s">
        <v>12</v>
      </c>
      <c r="L8" s="29" t="s">
        <v>13</v>
      </c>
      <c r="M8" s="29" t="s">
        <v>12</v>
      </c>
      <c r="N8" s="29" t="s">
        <v>13</v>
      </c>
    </row>
    <row r="9" spans="1:14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</row>
    <row r="10" spans="1:14" ht="11.25" customHeight="1">
      <c r="A10" s="30" t="s">
        <v>14</v>
      </c>
      <c r="B10" s="5" t="s">
        <v>15</v>
      </c>
      <c r="C10" s="2"/>
      <c r="D10" s="11">
        <f>D11+D20+D24+D26</f>
        <v>3058</v>
      </c>
      <c r="E10" s="11">
        <f>E11+E20+E24</f>
        <v>1006</v>
      </c>
      <c r="F10" s="11">
        <f>F11+F20+F24+F26</f>
        <v>2052</v>
      </c>
      <c r="G10" s="11">
        <f>+G11+G20+G24</f>
        <v>1406</v>
      </c>
      <c r="H10" s="11">
        <f>H11+H20+H24</f>
        <v>606</v>
      </c>
      <c r="I10" s="18">
        <f>I11+I20+I24+I26</f>
        <v>612</v>
      </c>
      <c r="J10" s="11">
        <f>J11+J20+J24+J26</f>
        <v>864</v>
      </c>
      <c r="K10" s="11">
        <f>K11+K20+K24+K26</f>
        <v>576</v>
      </c>
      <c r="L10" s="11">
        <v>0</v>
      </c>
      <c r="M10" s="11">
        <v>0</v>
      </c>
      <c r="N10" s="11">
        <v>0</v>
      </c>
    </row>
    <row r="11" spans="1:14" ht="12" customHeight="1">
      <c r="A11" s="30"/>
      <c r="B11" s="5" t="s">
        <v>16</v>
      </c>
      <c r="C11" s="2"/>
      <c r="D11" s="4">
        <f>D12+D13+D14+D15+D16+D17+D19+D18</f>
        <v>2136</v>
      </c>
      <c r="E11" s="4">
        <f>E12+E13+E14+E15+E16+E19+E17+E18</f>
        <v>712</v>
      </c>
      <c r="F11" s="4">
        <f>F12+F13+F14+F15+F16+F17+F19+F18</f>
        <v>1424</v>
      </c>
      <c r="G11" s="4">
        <f>G12+G13+G14+G15+G16+G17+G19+G18</f>
        <v>1010</v>
      </c>
      <c r="H11" s="4">
        <f>H12+H14+H15+H16+H17+H19+H13+H18</f>
        <v>414</v>
      </c>
      <c r="I11" s="14">
        <v>396</v>
      </c>
      <c r="J11" s="33">
        <v>540</v>
      </c>
      <c r="K11" s="33">
        <v>488</v>
      </c>
      <c r="L11" s="33">
        <v>0</v>
      </c>
      <c r="M11" s="33">
        <v>0</v>
      </c>
      <c r="N11" s="33">
        <v>0</v>
      </c>
    </row>
    <row r="12" spans="1:14" ht="12" customHeight="1">
      <c r="A12" s="31" t="s">
        <v>17</v>
      </c>
      <c r="B12" s="1" t="s">
        <v>18</v>
      </c>
      <c r="C12" s="3" t="s">
        <v>96</v>
      </c>
      <c r="D12" s="3">
        <v>210</v>
      </c>
      <c r="E12" s="3">
        <v>70</v>
      </c>
      <c r="F12" s="3">
        <v>140</v>
      </c>
      <c r="G12" s="3">
        <v>91</v>
      </c>
      <c r="H12" s="13">
        <v>49</v>
      </c>
      <c r="I12" s="32">
        <v>32</v>
      </c>
      <c r="J12" s="32">
        <v>26</v>
      </c>
      <c r="K12" s="45">
        <v>82</v>
      </c>
      <c r="L12" s="32"/>
      <c r="M12" s="32"/>
      <c r="N12" s="32"/>
    </row>
    <row r="13" spans="1:14" ht="12" customHeight="1">
      <c r="A13" s="31" t="s">
        <v>19</v>
      </c>
      <c r="B13" s="12" t="s">
        <v>20</v>
      </c>
      <c r="C13" s="3" t="s">
        <v>125</v>
      </c>
      <c r="D13" s="3">
        <v>327</v>
      </c>
      <c r="E13" s="3">
        <v>109</v>
      </c>
      <c r="F13" s="3">
        <v>218</v>
      </c>
      <c r="G13" s="3">
        <v>171</v>
      </c>
      <c r="H13" s="13">
        <v>47</v>
      </c>
      <c r="I13" s="32">
        <v>50</v>
      </c>
      <c r="J13" s="32">
        <v>70</v>
      </c>
      <c r="K13" s="45">
        <v>98</v>
      </c>
      <c r="L13" s="32"/>
      <c r="M13" s="32"/>
      <c r="N13" s="32"/>
    </row>
    <row r="14" spans="1:14" ht="12.75" customHeight="1">
      <c r="A14" s="31" t="s">
        <v>21</v>
      </c>
      <c r="B14" s="12" t="s">
        <v>22</v>
      </c>
      <c r="C14" s="3" t="s">
        <v>95</v>
      </c>
      <c r="D14" s="3">
        <v>189</v>
      </c>
      <c r="E14" s="3">
        <v>63</v>
      </c>
      <c r="F14" s="3">
        <v>126</v>
      </c>
      <c r="G14" s="3">
        <v>103</v>
      </c>
      <c r="H14" s="13">
        <v>23</v>
      </c>
      <c r="I14" s="13">
        <v>36</v>
      </c>
      <c r="J14" s="13">
        <v>90</v>
      </c>
      <c r="K14" s="45"/>
      <c r="L14" s="32"/>
      <c r="M14" s="32"/>
      <c r="N14" s="32"/>
    </row>
    <row r="15" spans="1:14" ht="11.25" customHeight="1">
      <c r="A15" s="31" t="s">
        <v>23</v>
      </c>
      <c r="B15" s="23" t="s">
        <v>83</v>
      </c>
      <c r="C15" s="3" t="s">
        <v>96</v>
      </c>
      <c r="D15" s="3">
        <v>465</v>
      </c>
      <c r="E15" s="3">
        <v>155</v>
      </c>
      <c r="F15" s="3">
        <v>310</v>
      </c>
      <c r="G15" s="3">
        <v>280</v>
      </c>
      <c r="H15" s="13">
        <v>30</v>
      </c>
      <c r="I15" s="32">
        <v>78</v>
      </c>
      <c r="J15" s="32">
        <v>74</v>
      </c>
      <c r="K15" s="45">
        <v>158</v>
      </c>
      <c r="L15" s="32"/>
      <c r="M15" s="32"/>
      <c r="N15" s="32"/>
    </row>
    <row r="16" spans="1:14" ht="11.25" customHeight="1">
      <c r="A16" s="31" t="s">
        <v>24</v>
      </c>
      <c r="B16" s="12" t="s">
        <v>102</v>
      </c>
      <c r="C16" s="3" t="s">
        <v>125</v>
      </c>
      <c r="D16" s="3">
        <v>474</v>
      </c>
      <c r="E16" s="3">
        <v>158</v>
      </c>
      <c r="F16" s="3">
        <v>316</v>
      </c>
      <c r="G16" s="3">
        <v>254</v>
      </c>
      <c r="H16" s="13">
        <v>62</v>
      </c>
      <c r="I16" s="32">
        <v>76</v>
      </c>
      <c r="J16" s="32">
        <v>142</v>
      </c>
      <c r="K16" s="45">
        <v>98</v>
      </c>
      <c r="L16" s="32"/>
      <c r="M16" s="32"/>
      <c r="N16" s="32"/>
    </row>
    <row r="17" spans="1:14" ht="10.5" customHeight="1">
      <c r="A17" s="31" t="s">
        <v>25</v>
      </c>
      <c r="B17" s="12" t="s">
        <v>30</v>
      </c>
      <c r="C17" s="3" t="s">
        <v>125</v>
      </c>
      <c r="D17" s="3">
        <v>288</v>
      </c>
      <c r="E17" s="3">
        <v>96</v>
      </c>
      <c r="F17" s="3">
        <v>192</v>
      </c>
      <c r="G17" s="3">
        <v>8</v>
      </c>
      <c r="H17" s="13">
        <v>184</v>
      </c>
      <c r="I17" s="32">
        <v>60</v>
      </c>
      <c r="J17" s="32">
        <v>80</v>
      </c>
      <c r="K17" s="45">
        <v>52</v>
      </c>
      <c r="L17" s="32"/>
      <c r="M17" s="32"/>
      <c r="N17" s="32"/>
    </row>
    <row r="18" spans="1:14" ht="9" customHeight="1">
      <c r="A18" s="15" t="s">
        <v>26</v>
      </c>
      <c r="B18" s="12" t="s">
        <v>32</v>
      </c>
      <c r="C18" s="3" t="s">
        <v>95</v>
      </c>
      <c r="D18" s="3">
        <v>114</v>
      </c>
      <c r="E18" s="3">
        <v>38</v>
      </c>
      <c r="F18" s="3">
        <v>76</v>
      </c>
      <c r="G18" s="3">
        <v>67</v>
      </c>
      <c r="H18" s="13">
        <v>9</v>
      </c>
      <c r="I18" s="32">
        <v>40</v>
      </c>
      <c r="J18" s="32">
        <v>36</v>
      </c>
      <c r="K18" s="45"/>
      <c r="L18" s="32"/>
      <c r="M18" s="32"/>
      <c r="N18" s="32"/>
    </row>
    <row r="19" spans="1:14" ht="10.5" customHeight="1">
      <c r="A19" s="25" t="s">
        <v>27</v>
      </c>
      <c r="B19" s="34" t="s">
        <v>82</v>
      </c>
      <c r="C19" s="3" t="s">
        <v>95</v>
      </c>
      <c r="D19" s="3">
        <v>69</v>
      </c>
      <c r="E19" s="3">
        <v>23</v>
      </c>
      <c r="F19" s="3">
        <v>46</v>
      </c>
      <c r="G19" s="3">
        <v>36</v>
      </c>
      <c r="H19" s="13">
        <v>10</v>
      </c>
      <c r="I19" s="32">
        <v>24</v>
      </c>
      <c r="J19" s="32">
        <v>22</v>
      </c>
      <c r="K19" s="45"/>
      <c r="L19" s="32"/>
      <c r="M19" s="32"/>
      <c r="N19" s="32"/>
    </row>
    <row r="20" spans="1:14" ht="12.75" customHeight="1">
      <c r="A20" s="35"/>
      <c r="B20" s="36" t="s">
        <v>103</v>
      </c>
      <c r="C20" s="37"/>
      <c r="D20" s="38">
        <f aca="true" t="shared" si="0" ref="D20:J20">D21+D22+D23</f>
        <v>777</v>
      </c>
      <c r="E20" s="38">
        <f t="shared" si="0"/>
        <v>259</v>
      </c>
      <c r="F20" s="38">
        <f t="shared" si="0"/>
        <v>518</v>
      </c>
      <c r="G20" s="38">
        <f t="shared" si="0"/>
        <v>338</v>
      </c>
      <c r="H20" s="38">
        <f t="shared" si="0"/>
        <v>180</v>
      </c>
      <c r="I20" s="39">
        <f t="shared" si="0"/>
        <v>156</v>
      </c>
      <c r="J20" s="39">
        <f t="shared" si="0"/>
        <v>274</v>
      </c>
      <c r="K20" s="46">
        <v>88</v>
      </c>
      <c r="L20" s="39">
        <v>0</v>
      </c>
      <c r="M20" s="39">
        <v>0</v>
      </c>
      <c r="N20" s="39">
        <v>0</v>
      </c>
    </row>
    <row r="21" spans="1:14" ht="13.5" customHeight="1">
      <c r="A21" s="25" t="s">
        <v>28</v>
      </c>
      <c r="B21" s="23" t="s">
        <v>104</v>
      </c>
      <c r="C21" s="3" t="s">
        <v>95</v>
      </c>
      <c r="D21" s="40">
        <v>162</v>
      </c>
      <c r="E21" s="40">
        <v>54</v>
      </c>
      <c r="F21" s="40">
        <v>108</v>
      </c>
      <c r="G21" s="40">
        <v>55</v>
      </c>
      <c r="H21" s="40">
        <v>53</v>
      </c>
      <c r="I21" s="32">
        <v>40</v>
      </c>
      <c r="J21" s="32">
        <v>68</v>
      </c>
      <c r="K21" s="45"/>
      <c r="L21" s="32"/>
      <c r="M21" s="32"/>
      <c r="N21" s="32"/>
    </row>
    <row r="22" spans="1:14" ht="12" customHeight="1">
      <c r="A22" s="24" t="s">
        <v>29</v>
      </c>
      <c r="B22" s="41" t="s">
        <v>105</v>
      </c>
      <c r="C22" s="40" t="s">
        <v>96</v>
      </c>
      <c r="D22" s="40">
        <v>495</v>
      </c>
      <c r="E22" s="40">
        <v>165</v>
      </c>
      <c r="F22" s="40">
        <v>330</v>
      </c>
      <c r="G22" s="40">
        <v>243</v>
      </c>
      <c r="H22" s="42">
        <v>87</v>
      </c>
      <c r="I22" s="32">
        <v>76</v>
      </c>
      <c r="J22" s="32">
        <v>166</v>
      </c>
      <c r="K22" s="45">
        <v>88</v>
      </c>
      <c r="L22" s="32"/>
      <c r="M22" s="32"/>
      <c r="N22" s="32"/>
    </row>
    <row r="23" spans="1:14" ht="12.75" customHeight="1">
      <c r="A23" s="31" t="s">
        <v>31</v>
      </c>
      <c r="B23" s="26" t="s">
        <v>106</v>
      </c>
      <c r="C23" s="37" t="s">
        <v>95</v>
      </c>
      <c r="D23" s="37">
        <v>120</v>
      </c>
      <c r="E23" s="37">
        <v>40</v>
      </c>
      <c r="F23" s="37">
        <v>80</v>
      </c>
      <c r="G23" s="37">
        <v>40</v>
      </c>
      <c r="H23" s="37">
        <v>40</v>
      </c>
      <c r="I23" s="32">
        <v>40</v>
      </c>
      <c r="J23" s="32">
        <v>40</v>
      </c>
      <c r="K23" s="45"/>
      <c r="L23" s="32"/>
      <c r="M23" s="32"/>
      <c r="N23" s="32"/>
    </row>
    <row r="24" spans="1:14" ht="12.75" customHeight="1">
      <c r="A24" s="31"/>
      <c r="B24" s="43" t="s">
        <v>107</v>
      </c>
      <c r="C24" s="16"/>
      <c r="D24" s="33">
        <v>105</v>
      </c>
      <c r="E24" s="33">
        <v>35</v>
      </c>
      <c r="F24" s="33">
        <v>70</v>
      </c>
      <c r="G24" s="33">
        <v>58</v>
      </c>
      <c r="H24" s="69">
        <v>12</v>
      </c>
      <c r="I24" s="70">
        <v>40</v>
      </c>
      <c r="J24" s="70">
        <v>30</v>
      </c>
      <c r="K24" s="71">
        <v>0</v>
      </c>
      <c r="L24" s="70">
        <v>0</v>
      </c>
      <c r="M24" s="70">
        <v>0</v>
      </c>
      <c r="N24" s="70">
        <v>0</v>
      </c>
    </row>
    <row r="25" spans="1:14" ht="9.75" customHeight="1">
      <c r="A25" s="31" t="s">
        <v>33</v>
      </c>
      <c r="B25" s="12" t="s">
        <v>34</v>
      </c>
      <c r="C25" s="16" t="s">
        <v>95</v>
      </c>
      <c r="D25" s="16">
        <v>105</v>
      </c>
      <c r="E25" s="16">
        <v>35</v>
      </c>
      <c r="F25" s="16">
        <v>70</v>
      </c>
      <c r="G25" s="16">
        <v>58</v>
      </c>
      <c r="H25" s="17">
        <v>12</v>
      </c>
      <c r="I25" s="32">
        <v>40</v>
      </c>
      <c r="J25" s="32">
        <v>30</v>
      </c>
      <c r="K25" s="45"/>
      <c r="L25" s="32"/>
      <c r="M25" s="32"/>
      <c r="N25" s="32"/>
    </row>
    <row r="26" spans="1:14" ht="11.25" customHeight="1">
      <c r="A26" s="67" t="s">
        <v>121</v>
      </c>
      <c r="B26" s="1" t="s">
        <v>108</v>
      </c>
      <c r="C26" s="33"/>
      <c r="D26" s="33">
        <v>40</v>
      </c>
      <c r="E26" s="33"/>
      <c r="F26" s="33">
        <v>40</v>
      </c>
      <c r="G26" s="33"/>
      <c r="H26" s="69"/>
      <c r="I26" s="70">
        <v>20</v>
      </c>
      <c r="J26" s="70">
        <v>20</v>
      </c>
      <c r="K26" s="71">
        <v>0</v>
      </c>
      <c r="L26" s="70">
        <v>0</v>
      </c>
      <c r="M26" s="70">
        <v>0</v>
      </c>
      <c r="N26" s="70">
        <v>0</v>
      </c>
    </row>
    <row r="27" spans="1:14" ht="9.75" customHeight="1">
      <c r="A27" s="66" t="s">
        <v>122</v>
      </c>
      <c r="B27" s="12" t="s">
        <v>108</v>
      </c>
      <c r="C27" s="16"/>
      <c r="D27" s="16">
        <v>40</v>
      </c>
      <c r="E27" s="16"/>
      <c r="F27" s="16">
        <v>40</v>
      </c>
      <c r="G27" s="16"/>
      <c r="H27" s="17"/>
      <c r="I27" s="32">
        <v>20</v>
      </c>
      <c r="J27" s="32">
        <v>20</v>
      </c>
      <c r="K27" s="45"/>
      <c r="L27" s="32"/>
      <c r="M27" s="32"/>
      <c r="N27" s="32"/>
    </row>
    <row r="28" spans="1:14" ht="12" customHeight="1">
      <c r="A28" s="67" t="s">
        <v>35</v>
      </c>
      <c r="B28" s="5" t="s">
        <v>75</v>
      </c>
      <c r="C28" s="30"/>
      <c r="D28" s="33">
        <f>E28+F28</f>
        <v>357</v>
      </c>
      <c r="E28" s="33">
        <f aca="true" t="shared" si="1" ref="E28:E35">F28*0.5</f>
        <v>119</v>
      </c>
      <c r="F28" s="4">
        <f>F29+F30+F31+F32+F33+F34+F35</f>
        <v>238</v>
      </c>
      <c r="G28" s="4">
        <f>G29+G30+G31+G32+G33+G34+G35</f>
        <v>160</v>
      </c>
      <c r="H28" s="4">
        <f>H29+H30+H31+H32+H33+H34+H35</f>
        <v>78</v>
      </c>
      <c r="I28" s="4">
        <v>0</v>
      </c>
      <c r="J28" s="4"/>
      <c r="K28" s="4">
        <v>0</v>
      </c>
      <c r="L28" s="4">
        <f>L29+L30+L31+L32+L35</f>
        <v>174</v>
      </c>
      <c r="M28" s="11"/>
      <c r="N28" s="4">
        <f>N33+N34</f>
        <v>64</v>
      </c>
    </row>
    <row r="29" spans="1:14" ht="11.25" customHeight="1">
      <c r="A29" s="31" t="s">
        <v>84</v>
      </c>
      <c r="B29" s="12" t="s">
        <v>36</v>
      </c>
      <c r="C29" s="92" t="s">
        <v>126</v>
      </c>
      <c r="D29" s="16">
        <f aca="true" t="shared" si="2" ref="D29:D35">F29*1.5</f>
        <v>57</v>
      </c>
      <c r="E29" s="16">
        <f t="shared" si="1"/>
        <v>19</v>
      </c>
      <c r="F29" s="3">
        <v>38</v>
      </c>
      <c r="G29" s="21">
        <v>22</v>
      </c>
      <c r="H29" s="21">
        <v>16</v>
      </c>
      <c r="I29" s="3"/>
      <c r="J29" s="3"/>
      <c r="K29" s="3"/>
      <c r="L29" s="3">
        <v>38</v>
      </c>
      <c r="M29" s="3"/>
      <c r="N29" s="3"/>
    </row>
    <row r="30" spans="1:14" ht="12" customHeight="1">
      <c r="A30" s="31" t="s">
        <v>85</v>
      </c>
      <c r="B30" s="12" t="s">
        <v>76</v>
      </c>
      <c r="C30" s="92" t="s">
        <v>126</v>
      </c>
      <c r="D30" s="16">
        <f t="shared" si="2"/>
        <v>54</v>
      </c>
      <c r="E30" s="16">
        <f t="shared" si="1"/>
        <v>18</v>
      </c>
      <c r="F30" s="3">
        <v>36</v>
      </c>
      <c r="G30" s="21">
        <v>22</v>
      </c>
      <c r="H30" s="21">
        <v>14</v>
      </c>
      <c r="I30" s="3"/>
      <c r="J30" s="3"/>
      <c r="K30" s="3"/>
      <c r="L30" s="3">
        <v>36</v>
      </c>
      <c r="M30" s="3"/>
      <c r="N30" s="3"/>
    </row>
    <row r="31" spans="1:14" ht="11.25" customHeight="1">
      <c r="A31" s="31" t="s">
        <v>86</v>
      </c>
      <c r="B31" s="12" t="s">
        <v>77</v>
      </c>
      <c r="C31" s="92" t="s">
        <v>126</v>
      </c>
      <c r="D31" s="16">
        <f t="shared" si="2"/>
        <v>54</v>
      </c>
      <c r="E31" s="16">
        <f t="shared" si="1"/>
        <v>18</v>
      </c>
      <c r="F31" s="3">
        <v>36</v>
      </c>
      <c r="G31" s="21">
        <v>26</v>
      </c>
      <c r="H31" s="21">
        <v>10</v>
      </c>
      <c r="I31" s="3"/>
      <c r="J31" s="3"/>
      <c r="K31" s="3"/>
      <c r="L31" s="3">
        <v>36</v>
      </c>
      <c r="M31" s="3"/>
      <c r="N31" s="3"/>
    </row>
    <row r="32" spans="1:14" ht="12.75" customHeight="1">
      <c r="A32" s="31" t="s">
        <v>87</v>
      </c>
      <c r="B32" s="12" t="s">
        <v>78</v>
      </c>
      <c r="C32" s="92" t="s">
        <v>126</v>
      </c>
      <c r="D32" s="16">
        <f t="shared" si="2"/>
        <v>48</v>
      </c>
      <c r="E32" s="16">
        <f t="shared" si="1"/>
        <v>16</v>
      </c>
      <c r="F32" s="3">
        <v>32</v>
      </c>
      <c r="G32" s="21">
        <v>19</v>
      </c>
      <c r="H32" s="21">
        <v>13</v>
      </c>
      <c r="I32" s="3"/>
      <c r="J32" s="3"/>
      <c r="K32" s="3"/>
      <c r="L32" s="3">
        <v>32</v>
      </c>
      <c r="M32" s="3"/>
      <c r="N32" s="3"/>
    </row>
    <row r="33" spans="1:14" ht="11.25" customHeight="1">
      <c r="A33" s="68" t="s">
        <v>88</v>
      </c>
      <c r="B33" s="12" t="s">
        <v>79</v>
      </c>
      <c r="C33" s="92" t="s">
        <v>94</v>
      </c>
      <c r="D33" s="16">
        <f t="shared" si="2"/>
        <v>48</v>
      </c>
      <c r="E33" s="16">
        <f t="shared" si="1"/>
        <v>16</v>
      </c>
      <c r="F33" s="3">
        <v>32</v>
      </c>
      <c r="G33" s="21">
        <v>26</v>
      </c>
      <c r="H33" s="21">
        <v>6</v>
      </c>
      <c r="I33" s="3"/>
      <c r="J33" s="3"/>
      <c r="K33" s="3"/>
      <c r="L33" s="3"/>
      <c r="M33" s="3"/>
      <c r="N33" s="3">
        <v>32</v>
      </c>
    </row>
    <row r="34" spans="1:14" ht="10.5" customHeight="1">
      <c r="A34" s="31" t="s">
        <v>89</v>
      </c>
      <c r="B34" s="12" t="s">
        <v>80</v>
      </c>
      <c r="C34" s="92" t="s">
        <v>94</v>
      </c>
      <c r="D34" s="16">
        <f t="shared" si="2"/>
        <v>48</v>
      </c>
      <c r="E34" s="16">
        <f t="shared" si="1"/>
        <v>16</v>
      </c>
      <c r="F34" s="3">
        <v>32</v>
      </c>
      <c r="G34" s="21">
        <v>20</v>
      </c>
      <c r="H34" s="21">
        <v>12</v>
      </c>
      <c r="I34" s="3"/>
      <c r="J34" s="3"/>
      <c r="K34" s="3"/>
      <c r="L34" s="3"/>
      <c r="M34" s="3"/>
      <c r="N34" s="3">
        <v>32</v>
      </c>
    </row>
    <row r="35" spans="1:14" ht="11.25" customHeight="1">
      <c r="A35" s="31" t="s">
        <v>90</v>
      </c>
      <c r="B35" s="12" t="s">
        <v>81</v>
      </c>
      <c r="C35" s="92" t="s">
        <v>126</v>
      </c>
      <c r="D35" s="16">
        <f t="shared" si="2"/>
        <v>48</v>
      </c>
      <c r="E35" s="16">
        <f t="shared" si="1"/>
        <v>16</v>
      </c>
      <c r="F35" s="3">
        <v>32</v>
      </c>
      <c r="G35" s="21">
        <v>25</v>
      </c>
      <c r="H35" s="21">
        <v>7</v>
      </c>
      <c r="I35" s="3"/>
      <c r="J35" s="3"/>
      <c r="K35" s="3"/>
      <c r="L35" s="3">
        <v>32</v>
      </c>
      <c r="M35" s="3"/>
      <c r="N35" s="3"/>
    </row>
    <row r="36" spans="1:14" ht="12" customHeight="1">
      <c r="A36" s="30" t="s">
        <v>37</v>
      </c>
      <c r="B36" s="5" t="s">
        <v>38</v>
      </c>
      <c r="C36" s="30"/>
      <c r="D36" s="33">
        <f>D37+D57+D58</f>
        <v>1983</v>
      </c>
      <c r="E36" s="33">
        <f>E37+E57</f>
        <v>205</v>
      </c>
      <c r="F36" s="4">
        <f>F37+F57+F58</f>
        <v>1778</v>
      </c>
      <c r="G36" s="82">
        <v>280</v>
      </c>
      <c r="H36" s="82">
        <f>H37+H57</f>
        <v>14</v>
      </c>
      <c r="I36" s="11"/>
      <c r="J36" s="4"/>
      <c r="K36" s="4"/>
      <c r="L36" s="4">
        <f>L37+L58</f>
        <v>654</v>
      </c>
      <c r="M36" s="4">
        <f>M45+M49+M53</f>
        <v>540</v>
      </c>
      <c r="N36" s="4">
        <f>N37+N57+N59</f>
        <v>692</v>
      </c>
    </row>
    <row r="37" spans="1:14" ht="11.25" customHeight="1">
      <c r="A37" s="30" t="s">
        <v>39</v>
      </c>
      <c r="B37" s="5" t="s">
        <v>40</v>
      </c>
      <c r="C37" s="30"/>
      <c r="D37" s="33">
        <f>D38+D45+D49+D53</f>
        <v>1884</v>
      </c>
      <c r="E37" s="33">
        <f>E38+E45+E49+E53</f>
        <v>184</v>
      </c>
      <c r="F37" s="4">
        <f>F38+F45+F49+F53</f>
        <v>1700</v>
      </c>
      <c r="G37" s="82">
        <v>278</v>
      </c>
      <c r="H37" s="82">
        <f>H38+H45+H53</f>
        <v>14</v>
      </c>
      <c r="I37" s="4"/>
      <c r="J37" s="84"/>
      <c r="K37" s="4"/>
      <c r="L37" s="4">
        <f>L38+L45+L49</f>
        <v>618</v>
      </c>
      <c r="M37" s="4">
        <f>M45+M49+M53</f>
        <v>540</v>
      </c>
      <c r="N37" s="4">
        <f>N45+N53</f>
        <v>542</v>
      </c>
    </row>
    <row r="38" spans="1:14" ht="17.25" customHeight="1">
      <c r="A38" s="30" t="s">
        <v>41</v>
      </c>
      <c r="B38" s="5" t="s">
        <v>66</v>
      </c>
      <c r="C38" s="18" t="s">
        <v>128</v>
      </c>
      <c r="D38" s="33">
        <f>D39+D40+D41+D42+D43+D44</f>
        <v>309</v>
      </c>
      <c r="E38" s="33">
        <f>E39+E40+E41+E42</f>
        <v>43</v>
      </c>
      <c r="F38" s="4">
        <f>F39+F40+F41+F42+F43+F44</f>
        <v>266</v>
      </c>
      <c r="G38" s="82">
        <f>G39+G40+G41+G42</f>
        <v>80</v>
      </c>
      <c r="H38" s="82">
        <f>H40+H41</f>
        <v>6</v>
      </c>
      <c r="I38" s="4"/>
      <c r="J38" s="48"/>
      <c r="K38" s="4"/>
      <c r="L38" s="4">
        <f>L39+L40+L41+L42+L44+L43</f>
        <v>266</v>
      </c>
      <c r="M38" s="4"/>
      <c r="N38" s="4"/>
    </row>
    <row r="39" spans="1:14" ht="10.5" customHeight="1">
      <c r="A39" s="28" t="s">
        <v>42</v>
      </c>
      <c r="B39" s="19" t="s">
        <v>68</v>
      </c>
      <c r="C39" s="40"/>
      <c r="D39" s="16">
        <f>F39*1.5</f>
        <v>45</v>
      </c>
      <c r="E39" s="16">
        <f>F39*0.5</f>
        <v>15</v>
      </c>
      <c r="F39" s="3">
        <v>30</v>
      </c>
      <c r="G39" s="21">
        <v>30</v>
      </c>
      <c r="H39" s="21"/>
      <c r="I39" s="3"/>
      <c r="J39" s="3"/>
      <c r="K39" s="8"/>
      <c r="L39" s="3">
        <v>30</v>
      </c>
      <c r="M39" s="4"/>
      <c r="N39" s="4"/>
    </row>
    <row r="40" spans="1:14" ht="12.75" customHeight="1">
      <c r="A40" s="28" t="s">
        <v>43</v>
      </c>
      <c r="B40" s="19" t="s">
        <v>70</v>
      </c>
      <c r="C40" s="92"/>
      <c r="D40" s="16">
        <f>F40*1.5</f>
        <v>27</v>
      </c>
      <c r="E40" s="16">
        <f>F40*0.5</f>
        <v>9</v>
      </c>
      <c r="F40" s="3">
        <v>18</v>
      </c>
      <c r="G40" s="21">
        <v>16</v>
      </c>
      <c r="H40" s="21">
        <v>2</v>
      </c>
      <c r="I40" s="3"/>
      <c r="J40" s="3"/>
      <c r="K40" s="8"/>
      <c r="L40" s="3">
        <v>18</v>
      </c>
      <c r="M40" s="4"/>
      <c r="N40" s="4"/>
    </row>
    <row r="41" spans="1:14" ht="18.75" customHeight="1">
      <c r="A41" s="28" t="s">
        <v>69</v>
      </c>
      <c r="B41" s="19" t="s">
        <v>67</v>
      </c>
      <c r="C41" s="40"/>
      <c r="D41" s="16">
        <f>F41*1.5</f>
        <v>30</v>
      </c>
      <c r="E41" s="16">
        <f>F41*0.5</f>
        <v>10</v>
      </c>
      <c r="F41" s="3">
        <v>20</v>
      </c>
      <c r="G41" s="21">
        <v>16</v>
      </c>
      <c r="H41" s="21">
        <v>4</v>
      </c>
      <c r="I41" s="3"/>
      <c r="J41" s="3"/>
      <c r="K41" s="8"/>
      <c r="L41" s="3">
        <v>20</v>
      </c>
      <c r="M41" s="4"/>
      <c r="N41" s="4"/>
    </row>
    <row r="42" spans="1:14" ht="12.75" customHeight="1">
      <c r="A42" s="28" t="s">
        <v>71</v>
      </c>
      <c r="B42" s="19" t="s">
        <v>72</v>
      </c>
      <c r="C42" s="40"/>
      <c r="D42" s="16">
        <f>F42*1.5</f>
        <v>27</v>
      </c>
      <c r="E42" s="16">
        <f>F42*0.5</f>
        <v>9</v>
      </c>
      <c r="F42" s="3">
        <v>18</v>
      </c>
      <c r="G42" s="21">
        <v>18</v>
      </c>
      <c r="H42" s="21"/>
      <c r="I42" s="3"/>
      <c r="J42" s="3"/>
      <c r="K42" s="6"/>
      <c r="L42" s="3">
        <v>18</v>
      </c>
      <c r="M42" s="16"/>
      <c r="N42" s="16"/>
    </row>
    <row r="43" spans="1:14" ht="10.5" customHeight="1">
      <c r="A43" s="31" t="s">
        <v>44</v>
      </c>
      <c r="B43" s="96" t="s">
        <v>129</v>
      </c>
      <c r="C43" s="10" t="s">
        <v>126</v>
      </c>
      <c r="D43" s="85">
        <v>108</v>
      </c>
      <c r="E43" s="86"/>
      <c r="F43" s="87">
        <v>108</v>
      </c>
      <c r="G43" s="88"/>
      <c r="H43" s="88"/>
      <c r="I43" s="88"/>
      <c r="J43" s="79"/>
      <c r="K43" s="79"/>
      <c r="L43" s="45">
        <v>108</v>
      </c>
      <c r="M43" s="54"/>
      <c r="N43" s="54"/>
    </row>
    <row r="44" spans="1:14" ht="11.25" customHeight="1">
      <c r="A44" s="31" t="s">
        <v>46</v>
      </c>
      <c r="B44" s="97" t="s">
        <v>130</v>
      </c>
      <c r="C44" s="10" t="s">
        <v>98</v>
      </c>
      <c r="D44" s="16">
        <v>72</v>
      </c>
      <c r="E44" s="16"/>
      <c r="F44" s="6">
        <v>72</v>
      </c>
      <c r="G44" s="22"/>
      <c r="H44" s="22"/>
      <c r="I44" s="6"/>
      <c r="J44" s="47"/>
      <c r="K44" s="47"/>
      <c r="L44" s="3">
        <v>72</v>
      </c>
      <c r="M44" s="40"/>
      <c r="N44" s="40"/>
    </row>
    <row r="45" spans="1:14" ht="18" customHeight="1">
      <c r="A45" s="30" t="s">
        <v>47</v>
      </c>
      <c r="B45" s="5" t="s">
        <v>73</v>
      </c>
      <c r="C45" s="18" t="s">
        <v>97</v>
      </c>
      <c r="D45" s="33">
        <f>D46+D47+D48</f>
        <v>1005</v>
      </c>
      <c r="E45" s="33">
        <f>E46</f>
        <v>83</v>
      </c>
      <c r="F45" s="4">
        <f>F46+F47+F48</f>
        <v>922</v>
      </c>
      <c r="G45" s="82">
        <f>G46</f>
        <v>90</v>
      </c>
      <c r="H45" s="82">
        <v>4</v>
      </c>
      <c r="I45" s="11"/>
      <c r="J45" s="4"/>
      <c r="K45" s="4"/>
      <c r="L45" s="4">
        <f>L46+L47+L48</f>
        <v>240</v>
      </c>
      <c r="M45" s="4">
        <f>M46+M47+M48</f>
        <v>286</v>
      </c>
      <c r="N45" s="4">
        <f>N48</f>
        <v>396</v>
      </c>
    </row>
    <row r="46" spans="1:14" ht="21">
      <c r="A46" s="31" t="s">
        <v>48</v>
      </c>
      <c r="B46" s="19" t="s">
        <v>74</v>
      </c>
      <c r="C46" s="92"/>
      <c r="D46" s="16">
        <f>E46+F46</f>
        <v>249</v>
      </c>
      <c r="E46" s="16">
        <f>F46*0.5</f>
        <v>83</v>
      </c>
      <c r="F46" s="6">
        <v>166</v>
      </c>
      <c r="G46" s="22">
        <v>90</v>
      </c>
      <c r="H46" s="22">
        <v>4</v>
      </c>
      <c r="I46" s="6"/>
      <c r="J46" s="6"/>
      <c r="K46" s="6"/>
      <c r="L46" s="6">
        <v>96</v>
      </c>
      <c r="M46" s="6">
        <v>70</v>
      </c>
      <c r="N46" s="6"/>
    </row>
    <row r="47" spans="1:14" ht="11.25" customHeight="1">
      <c r="A47" s="31" t="s">
        <v>49</v>
      </c>
      <c r="B47" s="96" t="s">
        <v>129</v>
      </c>
      <c r="C47" s="10" t="s">
        <v>126</v>
      </c>
      <c r="D47" s="94">
        <v>180</v>
      </c>
      <c r="E47" s="94"/>
      <c r="F47" s="6">
        <v>180</v>
      </c>
      <c r="G47" s="22"/>
      <c r="H47" s="22"/>
      <c r="I47" s="47"/>
      <c r="J47" s="6"/>
      <c r="K47" s="47"/>
      <c r="L47" s="6">
        <v>72</v>
      </c>
      <c r="M47" s="6">
        <v>108</v>
      </c>
      <c r="N47" s="6"/>
    </row>
    <row r="48" spans="1:14" ht="10.5" customHeight="1">
      <c r="A48" s="68" t="s">
        <v>50</v>
      </c>
      <c r="B48" s="97" t="s">
        <v>130</v>
      </c>
      <c r="C48" s="10" t="s">
        <v>98</v>
      </c>
      <c r="D48" s="94">
        <v>576</v>
      </c>
      <c r="E48" s="94"/>
      <c r="F48" s="6">
        <f>576</f>
        <v>576</v>
      </c>
      <c r="G48" s="90"/>
      <c r="H48" s="22"/>
      <c r="I48" s="47"/>
      <c r="J48" s="6"/>
      <c r="K48" s="47"/>
      <c r="L48" s="6">
        <v>72</v>
      </c>
      <c r="M48" s="6">
        <v>108</v>
      </c>
      <c r="N48" s="6">
        <v>396</v>
      </c>
    </row>
    <row r="49" spans="1:14" ht="21">
      <c r="A49" s="30" t="s">
        <v>112</v>
      </c>
      <c r="B49" s="50" t="s">
        <v>117</v>
      </c>
      <c r="C49" s="18" t="s">
        <v>127</v>
      </c>
      <c r="D49" s="70">
        <f>D50+D51+D52</f>
        <v>168</v>
      </c>
      <c r="E49" s="70">
        <v>20</v>
      </c>
      <c r="F49" s="70">
        <f>F50+F51+F52</f>
        <v>148</v>
      </c>
      <c r="G49" s="79"/>
      <c r="H49" s="19"/>
      <c r="I49" s="89"/>
      <c r="J49" s="19"/>
      <c r="K49" s="31"/>
      <c r="L49" s="4">
        <f>L50+L51+L52</f>
        <v>112</v>
      </c>
      <c r="M49" s="4">
        <f>M51</f>
        <v>36</v>
      </c>
      <c r="N49" s="4">
        <f>N50</f>
        <v>0</v>
      </c>
    </row>
    <row r="50" spans="1:14" ht="21.75" customHeight="1">
      <c r="A50" s="49" t="s">
        <v>114</v>
      </c>
      <c r="B50" s="19" t="s">
        <v>113</v>
      </c>
      <c r="C50" s="40"/>
      <c r="D50" s="6">
        <v>60</v>
      </c>
      <c r="E50" s="6">
        <v>20</v>
      </c>
      <c r="F50" s="6">
        <v>40</v>
      </c>
      <c r="G50" s="22"/>
      <c r="H50" s="22"/>
      <c r="I50" s="47"/>
      <c r="J50" s="6"/>
      <c r="K50" s="47"/>
      <c r="L50" s="6">
        <v>40</v>
      </c>
      <c r="M50" s="6"/>
      <c r="N50" s="6"/>
    </row>
    <row r="51" spans="1:14" ht="12" customHeight="1">
      <c r="A51" s="31" t="s">
        <v>115</v>
      </c>
      <c r="B51" s="96" t="s">
        <v>129</v>
      </c>
      <c r="C51" s="10" t="s">
        <v>126</v>
      </c>
      <c r="D51" s="6">
        <v>72</v>
      </c>
      <c r="E51" s="6"/>
      <c r="F51" s="6">
        <v>72</v>
      </c>
      <c r="G51" s="22"/>
      <c r="H51" s="22"/>
      <c r="I51" s="6"/>
      <c r="J51" s="6"/>
      <c r="K51" s="47"/>
      <c r="L51" s="6">
        <v>36</v>
      </c>
      <c r="M51" s="6">
        <v>36</v>
      </c>
      <c r="N51" s="6"/>
    </row>
    <row r="52" spans="1:14" ht="10.5" customHeight="1">
      <c r="A52" s="31" t="s">
        <v>116</v>
      </c>
      <c r="B52" s="97" t="s">
        <v>130</v>
      </c>
      <c r="C52" s="10" t="s">
        <v>98</v>
      </c>
      <c r="D52" s="6">
        <v>36</v>
      </c>
      <c r="E52" s="6"/>
      <c r="F52" s="6">
        <v>36</v>
      </c>
      <c r="G52" s="22"/>
      <c r="H52" s="22"/>
      <c r="I52" s="6"/>
      <c r="J52" s="6"/>
      <c r="K52" s="47"/>
      <c r="L52" s="6">
        <v>36</v>
      </c>
      <c r="M52" s="6"/>
      <c r="N52" s="6"/>
    </row>
    <row r="53" spans="1:14" ht="19.5" customHeight="1">
      <c r="A53" s="30" t="s">
        <v>91</v>
      </c>
      <c r="B53" s="20" t="s">
        <v>99</v>
      </c>
      <c r="C53" s="9" t="s">
        <v>97</v>
      </c>
      <c r="D53" s="33">
        <f>D54+D55+D56</f>
        <v>402</v>
      </c>
      <c r="E53" s="33">
        <f>E54</f>
        <v>38</v>
      </c>
      <c r="F53" s="4">
        <f>F54+F55+F56</f>
        <v>364</v>
      </c>
      <c r="G53" s="82">
        <f>G54</f>
        <v>72</v>
      </c>
      <c r="H53" s="82">
        <f>H54</f>
        <v>4</v>
      </c>
      <c r="I53" s="11"/>
      <c r="J53" s="83"/>
      <c r="K53" s="8"/>
      <c r="L53" s="4">
        <f>L54</f>
        <v>0</v>
      </c>
      <c r="M53" s="4">
        <f>M54+M55+M56</f>
        <v>218</v>
      </c>
      <c r="N53" s="4">
        <f>N54+N56</f>
        <v>146</v>
      </c>
    </row>
    <row r="54" spans="1:14" ht="18.75" customHeight="1">
      <c r="A54" s="31" t="s">
        <v>92</v>
      </c>
      <c r="B54" s="19" t="s">
        <v>93</v>
      </c>
      <c r="C54" s="92"/>
      <c r="D54" s="16">
        <f>F54*1.5</f>
        <v>114</v>
      </c>
      <c r="E54" s="6">
        <v>38</v>
      </c>
      <c r="F54" s="6">
        <v>76</v>
      </c>
      <c r="G54" s="22">
        <v>72</v>
      </c>
      <c r="H54" s="22">
        <v>4</v>
      </c>
      <c r="I54" s="6"/>
      <c r="J54" s="6"/>
      <c r="K54" s="6"/>
      <c r="L54" s="6"/>
      <c r="M54" s="6">
        <v>38</v>
      </c>
      <c r="N54" s="6">
        <v>38</v>
      </c>
    </row>
    <row r="55" spans="1:14" ht="9.75" customHeight="1">
      <c r="A55" s="31" t="s">
        <v>100</v>
      </c>
      <c r="B55" s="96" t="s">
        <v>129</v>
      </c>
      <c r="C55" s="10" t="s">
        <v>125</v>
      </c>
      <c r="D55" s="6">
        <v>144</v>
      </c>
      <c r="E55" s="6"/>
      <c r="F55" s="6">
        <v>144</v>
      </c>
      <c r="G55" s="6"/>
      <c r="H55" s="6"/>
      <c r="I55" s="47"/>
      <c r="J55" s="6"/>
      <c r="K55" s="6"/>
      <c r="L55" s="6"/>
      <c r="M55" s="6">
        <v>144</v>
      </c>
      <c r="N55" s="6"/>
    </row>
    <row r="56" spans="1:14" ht="10.5" customHeight="1">
      <c r="A56" s="31" t="s">
        <v>101</v>
      </c>
      <c r="B56" s="97" t="s">
        <v>130</v>
      </c>
      <c r="C56" s="10" t="s">
        <v>98</v>
      </c>
      <c r="D56" s="6">
        <v>144</v>
      </c>
      <c r="E56" s="6"/>
      <c r="F56" s="6">
        <v>144</v>
      </c>
      <c r="G56" s="6"/>
      <c r="H56" s="6"/>
      <c r="I56" s="6"/>
      <c r="J56" s="6"/>
      <c r="K56" s="6"/>
      <c r="L56" s="6"/>
      <c r="M56" s="6">
        <v>36</v>
      </c>
      <c r="N56" s="6">
        <v>108</v>
      </c>
    </row>
    <row r="57" spans="1:14" ht="11.25" customHeight="1">
      <c r="A57" s="30" t="s">
        <v>51</v>
      </c>
      <c r="B57" s="20" t="s">
        <v>30</v>
      </c>
      <c r="C57" s="10" t="s">
        <v>94</v>
      </c>
      <c r="D57" s="4">
        <v>63</v>
      </c>
      <c r="E57" s="4">
        <v>21</v>
      </c>
      <c r="F57" s="4">
        <v>42</v>
      </c>
      <c r="G57" s="4">
        <v>2</v>
      </c>
      <c r="H57" s="4"/>
      <c r="I57" s="6"/>
      <c r="J57" s="47"/>
      <c r="K57" s="6"/>
      <c r="L57" s="8"/>
      <c r="M57" s="8"/>
      <c r="N57" s="4">
        <v>42</v>
      </c>
    </row>
    <row r="58" spans="1:14" ht="11.25" customHeight="1">
      <c r="A58" s="30" t="s">
        <v>118</v>
      </c>
      <c r="B58" s="53" t="s">
        <v>119</v>
      </c>
      <c r="C58" s="4"/>
      <c r="D58" s="4">
        <v>36</v>
      </c>
      <c r="E58" s="4"/>
      <c r="F58" s="4">
        <v>36</v>
      </c>
      <c r="G58" s="8"/>
      <c r="H58" s="8"/>
      <c r="I58" s="83"/>
      <c r="J58" s="8"/>
      <c r="K58" s="8"/>
      <c r="L58" s="33">
        <v>36</v>
      </c>
      <c r="M58" s="16"/>
      <c r="N58" s="16"/>
    </row>
    <row r="59" spans="1:14" ht="12" customHeight="1">
      <c r="A59" s="49" t="s">
        <v>53</v>
      </c>
      <c r="B59" s="74" t="s">
        <v>54</v>
      </c>
      <c r="C59" s="73"/>
      <c r="D59" s="4">
        <v>108</v>
      </c>
      <c r="E59" s="4"/>
      <c r="F59" s="4">
        <v>108</v>
      </c>
      <c r="G59" s="3"/>
      <c r="H59" s="3"/>
      <c r="I59" s="16"/>
      <c r="J59" s="16"/>
      <c r="K59" s="16"/>
      <c r="L59" s="27"/>
      <c r="M59" s="27"/>
      <c r="N59" s="93">
        <v>108</v>
      </c>
    </row>
    <row r="60" spans="1:14" ht="12" customHeight="1">
      <c r="A60" s="72"/>
      <c r="B60" s="1" t="s">
        <v>52</v>
      </c>
      <c r="C60" s="8"/>
      <c r="D60" s="4">
        <f>D10+D28+D36+D59</f>
        <v>5506</v>
      </c>
      <c r="E60" s="4"/>
      <c r="F60" s="8">
        <f>F10+F28+F36+F59</f>
        <v>4176</v>
      </c>
      <c r="G60" s="3"/>
      <c r="H60" s="13"/>
      <c r="I60" s="14">
        <f>I10</f>
        <v>612</v>
      </c>
      <c r="J60" s="14">
        <f>J10</f>
        <v>864</v>
      </c>
      <c r="K60" s="14">
        <f>K10</f>
        <v>576</v>
      </c>
      <c r="L60" s="75">
        <f>L28+L36</f>
        <v>828</v>
      </c>
      <c r="M60" s="75">
        <f>M36</f>
        <v>540</v>
      </c>
      <c r="N60" s="75">
        <f>N28+N36</f>
        <v>756</v>
      </c>
    </row>
    <row r="61" spans="1:14" ht="8.25" customHeight="1">
      <c r="A61" s="65"/>
      <c r="B61" s="54"/>
      <c r="C61" s="51"/>
      <c r="D61" s="29"/>
      <c r="E61" s="29"/>
      <c r="F61" s="114" t="s">
        <v>55</v>
      </c>
      <c r="G61" s="117" t="s">
        <v>63</v>
      </c>
      <c r="H61" s="118"/>
      <c r="I61" s="27">
        <v>612</v>
      </c>
      <c r="J61" s="27">
        <v>864</v>
      </c>
      <c r="K61" s="27">
        <v>576</v>
      </c>
      <c r="L61" s="27">
        <f>L28+L39+L40+L41+L42+L46+L50</f>
        <v>396</v>
      </c>
      <c r="M61" s="27">
        <f>M46+M54</f>
        <v>108</v>
      </c>
      <c r="N61" s="27">
        <v>144</v>
      </c>
    </row>
    <row r="62" spans="1:14" ht="12" customHeight="1">
      <c r="A62" s="55"/>
      <c r="B62" s="57" t="s">
        <v>109</v>
      </c>
      <c r="C62" s="52"/>
      <c r="D62" s="30"/>
      <c r="E62" s="30"/>
      <c r="F62" s="115"/>
      <c r="G62" s="119" t="s">
        <v>45</v>
      </c>
      <c r="H62" s="120"/>
      <c r="I62" s="27">
        <v>0</v>
      </c>
      <c r="J62" s="27">
        <v>0</v>
      </c>
      <c r="K62" s="27">
        <v>0</v>
      </c>
      <c r="L62" s="27">
        <v>216</v>
      </c>
      <c r="M62" s="27">
        <f>M47+M51+M55</f>
        <v>288</v>
      </c>
      <c r="N62" s="27">
        <v>0</v>
      </c>
    </row>
    <row r="63" spans="1:14" ht="10.5" customHeight="1">
      <c r="A63" s="54"/>
      <c r="B63" s="63" t="s">
        <v>110</v>
      </c>
      <c r="C63" s="52"/>
      <c r="D63" s="30"/>
      <c r="E63" s="30"/>
      <c r="F63" s="115"/>
      <c r="G63" s="119" t="s">
        <v>56</v>
      </c>
      <c r="H63" s="120"/>
      <c r="I63" s="27">
        <v>0</v>
      </c>
      <c r="J63" s="27">
        <v>0</v>
      </c>
      <c r="K63" s="27">
        <v>0</v>
      </c>
      <c r="L63" s="27">
        <v>252</v>
      </c>
      <c r="M63" s="27">
        <f>M48+M56</f>
        <v>144</v>
      </c>
      <c r="N63" s="27">
        <f>N48+N56</f>
        <v>504</v>
      </c>
    </row>
    <row r="64" spans="1:14" ht="10.5" customHeight="1">
      <c r="A64" s="54"/>
      <c r="B64" s="63" t="s">
        <v>111</v>
      </c>
      <c r="C64" s="52"/>
      <c r="D64" s="30"/>
      <c r="E64" s="30"/>
      <c r="F64" s="115"/>
      <c r="G64" s="119" t="s">
        <v>57</v>
      </c>
      <c r="H64" s="120"/>
      <c r="I64" s="27">
        <v>0</v>
      </c>
      <c r="J64" s="91">
        <v>0</v>
      </c>
      <c r="K64" s="91">
        <v>3</v>
      </c>
      <c r="L64" s="91">
        <v>3</v>
      </c>
      <c r="M64" s="91">
        <v>2</v>
      </c>
      <c r="N64" s="91">
        <v>1</v>
      </c>
    </row>
    <row r="65" spans="1:14" ht="10.5" customHeight="1">
      <c r="A65" s="55"/>
      <c r="B65" s="64" t="s">
        <v>120</v>
      </c>
      <c r="C65" s="57"/>
      <c r="D65" s="58"/>
      <c r="E65" s="58"/>
      <c r="F65" s="116"/>
      <c r="G65" s="111" t="s">
        <v>58</v>
      </c>
      <c r="H65" s="112"/>
      <c r="I65" s="59">
        <v>0</v>
      </c>
      <c r="J65" s="91">
        <v>6</v>
      </c>
      <c r="K65" s="91">
        <v>3</v>
      </c>
      <c r="L65" s="91">
        <v>8</v>
      </c>
      <c r="M65" s="91">
        <v>3</v>
      </c>
      <c r="N65" s="91">
        <v>2</v>
      </c>
    </row>
    <row r="66" spans="1:14" ht="10.5" customHeight="1">
      <c r="A66" s="60"/>
      <c r="B66" s="55"/>
      <c r="C66" s="60"/>
      <c r="D66" s="60"/>
      <c r="E66" s="60"/>
      <c r="F66" s="61"/>
      <c r="G66" s="113" t="s">
        <v>59</v>
      </c>
      <c r="H66" s="113"/>
      <c r="I66" s="62">
        <v>0</v>
      </c>
      <c r="J66" s="62">
        <v>0</v>
      </c>
      <c r="K66" s="62">
        <v>0</v>
      </c>
      <c r="L66" s="95">
        <v>0</v>
      </c>
      <c r="M66" s="95">
        <v>0</v>
      </c>
      <c r="N66" s="95">
        <v>0</v>
      </c>
    </row>
    <row r="67" spans="1:11" ht="14.25" customHeight="1">
      <c r="A67" s="80"/>
      <c r="B67" s="78"/>
      <c r="C67" s="56"/>
      <c r="D67" s="56"/>
      <c r="E67" s="7"/>
      <c r="F67" s="7"/>
      <c r="G67" s="7"/>
      <c r="H67" s="7"/>
      <c r="I67" s="7"/>
      <c r="J67" s="7"/>
      <c r="K67" s="7"/>
    </row>
    <row r="68" spans="1:2" ht="15" customHeight="1">
      <c r="A68" s="81"/>
      <c r="B68" s="77"/>
    </row>
    <row r="69" ht="15">
      <c r="B69" s="56"/>
    </row>
  </sheetData>
  <sheetProtection/>
  <mergeCells count="23">
    <mergeCell ref="G65:H65"/>
    <mergeCell ref="G66:H66"/>
    <mergeCell ref="F61:F65"/>
    <mergeCell ref="G61:H61"/>
    <mergeCell ref="G62:H62"/>
    <mergeCell ref="G63:H63"/>
    <mergeCell ref="G64:H64"/>
    <mergeCell ref="K4:L4"/>
    <mergeCell ref="M4:N4"/>
    <mergeCell ref="F5:F8"/>
    <mergeCell ref="G5:H6"/>
    <mergeCell ref="G7:G8"/>
    <mergeCell ref="H7:H8"/>
    <mergeCell ref="A2:A8"/>
    <mergeCell ref="B2:B8"/>
    <mergeCell ref="C2:C8"/>
    <mergeCell ref="D2:H3"/>
    <mergeCell ref="I2:N2"/>
    <mergeCell ref="I3:N3"/>
    <mergeCell ref="D4:D8"/>
    <mergeCell ref="E4:E8"/>
    <mergeCell ref="F4:H4"/>
    <mergeCell ref="I4:J4"/>
  </mergeCells>
  <printOptions/>
  <pageMargins left="0.5084325396825397" right="0" top="0.09375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2022-05-18T07:56:40Z</dcterms:modified>
  <cp:category/>
  <cp:version/>
  <cp:contentType/>
  <cp:contentStatus/>
</cp:coreProperties>
</file>